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xchangeHeaderEnvelope" sheetId="1" r:id="rId1"/>
    <sheet name="XHE-CommonLibrary-1.0" sheetId="2" r:id="rId2"/>
  </sheets>
  <definedNames/>
  <calcPr fullCalcOnLoad="1"/>
</workbook>
</file>

<file path=xl/comments1.xml><?xml version="1.0" encoding="utf-8"?>
<comments xmlns="http://schemas.openxmlformats.org/spreadsheetml/2006/main">
  <authors>
    <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D1" authorId="0">
      <text>
        <r>
          <rPr>
            <sz val="10"/>
            <rFont val="Arial"/>
            <family val="2"/>
          </rPr>
          <t>Object Class Qualifier
A qualifier is a word or words which help define and differentiate one Business Information Entity from another -- for example, when the BIE is used in another context.</t>
        </r>
      </text>
    </comment>
    <comment ref="E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F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G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H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I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J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K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L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M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N1" authorId="0">
      <text>
        <r>
          <rPr>
            <sz val="10"/>
            <rFont val="Arial"/>
            <family val="2"/>
          </rPr>
          <t>Associated Object Class
This is the object class at the other end of this association.  It is an ABIE in this model.</t>
        </r>
      </text>
    </comment>
    <comment ref="O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Current Version
The version number of this BIE. Can be used to generate change logs.</t>
        </r>
      </text>
    </comment>
    <comment ref="S1" authorId="0">
      <text>
        <r>
          <rPr>
            <sz val="10"/>
            <rFont val="Arial"/>
            <family val="2"/>
          </rPr>
          <t>Examples
These are illustrative values that a typical user might utilize, but is under no obligation to to so.</t>
        </r>
      </text>
    </comment>
  </commentList>
</comments>
</file>

<file path=xl/comments2.xml><?xml version="1.0" encoding="utf-8"?>
<comments xmlns="http://schemas.openxmlformats.org/spreadsheetml/2006/main">
  <authors>
    <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D1" authorId="0">
      <text>
        <r>
          <rPr>
            <sz val="10"/>
            <rFont val="Arial"/>
            <family val="2"/>
          </rPr>
          <t>Object Class Qualifier
A qualifier is a word or words which help define and differentiate one Business Information Entity from another -- for example, when the BIE is used in another context.</t>
        </r>
      </text>
    </comment>
    <comment ref="E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F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G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H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I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J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K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L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M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N1" authorId="0">
      <text>
        <r>
          <rPr>
            <sz val="10"/>
            <rFont val="Arial"/>
            <family val="2"/>
          </rPr>
          <t>Associated Object Class
This is the object class at the other end of this association.  It is an ABIE in this model.</t>
        </r>
      </text>
    </comment>
    <comment ref="O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Current Version
The version number of this BIE. Can be used to generate change logs.</t>
        </r>
      </text>
    </comment>
    <comment ref="S1" authorId="0">
      <text>
        <r>
          <rPr>
            <sz val="10"/>
            <rFont val="Arial"/>
            <family val="2"/>
          </rPr>
          <t>Examples
These are illustrative values that a typical user might utilize, but is under no obligation to to so.</t>
        </r>
      </text>
    </comment>
  </commentList>
</comments>
</file>

<file path=xl/sharedStrings.xml><?xml version="1.0" encoding="utf-8"?>
<sst xmlns="http://schemas.openxmlformats.org/spreadsheetml/2006/main" count="860" uniqueCount="119">
  <si>
    <t>Component Name</t>
  </si>
  <si>
    <t>Cardinality</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</si>
  <si>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</si>
  <si>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</si>
  <si>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</si>
  <si>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</si>
  <si>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</si>
  <si>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</si>
  <si>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</si>
  <si>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</si>
  <si>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</si>
  <si>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</si>
  <si>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</si>
  <si>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</si>
  <si>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</si>
  <si>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Component Type</t>
  </si>
  <si>
    <t>Definition</t>
  </si>
  <si>
    <t>Current Version</t>
  </si>
  <si>
    <t>Examples</t>
  </si>
  <si>
    <t>Editor's Notes</t>
  </si>
  <si>
    <t/>
  </si>
  <si>
    <t>XHE</t>
  </si>
  <si>
    <t>ABIE</t>
  </si>
  <si>
    <t>The Exchange Header Envelope</t>
  </si>
  <si>
    <t>1.0</t>
  </si>
  <si>
    <t>1</t>
  </si>
  <si>
    <t>XHE Version</t>
  </si>
  <si>
    <t>Identifier</t>
  </si>
  <si>
    <t>BBIE</t>
  </si>
  <si>
    <t>The version of the specific envelope model in use.</t>
  </si>
  <si>
    <t>0..1</t>
  </si>
  <si>
    <t>Customization</t>
  </si>
  <si>
    <t>The identification of a customization or use of the envelope model.</t>
  </si>
  <si>
    <t>Profile</t>
  </si>
  <si>
    <t>The identification of a specific profile found within the customization.</t>
  </si>
  <si>
    <t>Profile Execution</t>
  </si>
  <si>
    <t>The identification of a particular instance of using the given profile.</t>
  </si>
  <si>
    <t>Header</t>
  </si>
  <si>
    <t>ASBIE</t>
  </si>
  <si>
    <t>Information relevant to the header/envelope itself, independent of the information it contains or references.</t>
  </si>
  <si>
    <t>Payloads</t>
  </si>
  <si>
    <t>The set of payloads.</t>
  </si>
  <si>
    <t>END</t>
  </si>
  <si>
    <t>Business Scope</t>
  </si>
  <si>
    <t>Documentation of the scope of business or other contextual details useful to understand the purpose of the envelope and its contents.</t>
  </si>
  <si>
    <t>0..n</t>
  </si>
  <si>
    <t>Business Scope Criterion</t>
  </si>
  <si>
    <t>Internal specification of the scope and/or context of business.</t>
  </si>
  <si>
    <t>External Reference</t>
  </si>
  <si>
    <t>External documentation of the scope and/or context of business.</t>
  </si>
  <si>
    <t>Documentation of one aspect of the scope of business or other contextual detail useful to understand the purpose of the envelope and its contents.</t>
  </si>
  <si>
    <t>Type</t>
  </si>
  <si>
    <t>Code</t>
  </si>
  <si>
    <t>Identifies the property of the scope by a code.</t>
  </si>
  <si>
    <t>Value</t>
  </si>
  <si>
    <t>Text</t>
  </si>
  <si>
    <t>Specifies the value of the given property.</t>
  </si>
  <si>
    <t>A reference to a business case, document or other issues which are relevant to the handling of the envelope.</t>
  </si>
  <si>
    <t>Identifies the referenced object by some identifier or URI.</t>
  </si>
  <si>
    <t>Availability Start</t>
  </si>
  <si>
    <t>Date Time</t>
  </si>
  <si>
    <t>The start date and time when the information is available</t>
  </si>
  <si>
    <t>Availability End</t>
  </si>
  <si>
    <t>The end date and time when the information is available</t>
  </si>
  <si>
    <t>Login</t>
  </si>
  <si>
    <t>Text describing any login details to access the information.</t>
  </si>
  <si>
    <t>Password</t>
  </si>
  <si>
    <t>A password needed to access the information.</t>
  </si>
  <si>
    <t>Unique ID of the envelope for tracking purposes.</t>
  </si>
  <si>
    <t>UUID</t>
  </si>
  <si>
    <t>An additional identifier of the envelope.</t>
  </si>
  <si>
    <t>Creation</t>
  </si>
  <si>
    <t>Date and time when the envelope was created.</t>
  </si>
  <si>
    <t>Europe vs Asia, Direct-to-Consumer vs Replenishment, or Prepaid vs Credit.</t>
  </si>
  <si>
    <t>From</t>
  </si>
  <si>
    <t>Party</t>
  </si>
  <si>
    <t>Information about the party that originated the envelope.</t>
  </si>
  <si>
    <t>1..n</t>
  </si>
  <si>
    <t>To</t>
  </si>
  <si>
    <t>Information about the parties to receive the envelope.</t>
  </si>
  <si>
    <t>The information about a party.</t>
  </si>
  <si>
    <t>Party Identification</t>
  </si>
  <si>
    <t>Unambiguous identifications of a party.</t>
  </si>
  <si>
    <t>The information about a party's identification.</t>
  </si>
  <si>
    <t>An unambiguous identification of a party.</t>
  </si>
  <si>
    <t>Payload</t>
  </si>
  <si>
    <t>The actual payload instance, such as a single invoice, conveyed within the envelope.</t>
  </si>
  <si>
    <t>A unique identification of this payload instance contained within the envelope.</t>
  </si>
  <si>
    <t>Description</t>
  </si>
  <si>
    <t>Text description of the payload instance.</t>
  </si>
  <si>
    <t>Document Type</t>
  </si>
  <si>
    <t>Identifies the abstract archetype of the payload instance.</t>
  </si>
  <si>
    <t>Content Type</t>
  </si>
  <si>
    <t>Identifies the file format or octet representation of the payload instance.</t>
  </si>
  <si>
    <t>Identifies the customization that applies to the payload instance.</t>
  </si>
  <si>
    <t>Identifies the profile that the payload instance is part of.</t>
  </si>
  <si>
    <t>Identifies the particular instance of an executing profile that the payload instance is part of.</t>
  </si>
  <si>
    <t>Handling Service</t>
  </si>
  <si>
    <t>Identifies the service that should process the payload instance.</t>
  </si>
  <si>
    <t>Validation Type</t>
  </si>
  <si>
    <t>The type of the payload instance, used for the task of verifying that the grammar is valid.</t>
  </si>
  <si>
    <t>Validation Version</t>
  </si>
  <si>
    <t>Descriptor containing version information of the validation type.</t>
  </si>
  <si>
    <t>Instance Encryption</t>
  </si>
  <si>
    <t>Indicator</t>
  </si>
  <si>
    <t>Indicator stating whether the payload instance is encrypted or not.</t>
  </si>
  <si>
    <t>Method</t>
  </si>
  <si>
    <t>Method used to encrypt the payload instance.</t>
  </si>
  <si>
    <t>Instance Hash</t>
  </si>
  <si>
    <t>SHA-256 hash total of the unencrypted payload instance.</t>
  </si>
  <si>
    <t>Instance Decryption Information</t>
  </si>
  <si>
    <t>Decryption information that is available external to the envelope.</t>
  </si>
  <si>
    <t>Instance Decryption Key</t>
  </si>
  <si>
    <t>Decryption key data that is available external to the envelope.</t>
  </si>
  <si>
    <t>Relevant</t>
  </si>
  <si>
    <t>A reference to a business case, document or other issues which are relevant to the handling of the payload.</t>
  </si>
  <si>
    <t>The reference to the payload when it is not included within the envelope.</t>
  </si>
  <si>
    <t>The complete set of payloads.</t>
  </si>
  <si>
    <t>An individual payload within the set of payloads.</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</si>
</sst>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48"/>
        <bgColor indexed="64"/>
      </patternFill>
    </fill>
  </fills>
  <borders count="3">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5">
    <xf numFmtId="164" fontId="0" fillId="0" borderId="0" xfId="0" applyAlignment="1">
      <alignment/>
    </xf>
    <xf numFmtId="164" fontId="1" fillId="2" borderId="1" xfId="0" applyFont="1" applyFill="1" applyBorder="1" applyAlignment="1" applyProtection="1">
      <alignment horizontal="center" vertical="top" wrapText="1"/>
      <protection/>
    </xf>
    <xf numFmtId="164" fontId="1" fillId="2" borderId="2" xfId="0" applyFont="1" applyFill="1" applyBorder="1" applyAlignment="1" applyProtection="1">
      <alignment horizontal="center" vertical="top" wrapText="1"/>
      <protection/>
    </xf>
    <xf numFmtId="164" fontId="1" fillId="3" borderId="2" xfId="0" applyFont="1" applyFill="1" applyBorder="1" applyAlignment="1" applyProtection="1">
      <alignment horizontal="center" vertical="top" wrapText="1"/>
      <protection/>
    </xf>
    <xf numFmtId="164" fontId="2" fillId="4" borderId="0" xfId="0" applyNumberFormat="1" applyFont="1" applyFill="1" applyBorder="1" applyAlignment="1" applyProtection="1">
      <alignment vertical="top" wrapText="1"/>
      <protection/>
    </xf>
    <xf numFmtId="165" fontId="2" fillId="4" borderId="0" xfId="0" applyNumberFormat="1" applyFont="1" applyFill="1" applyBorder="1" applyAlignment="1" applyProtection="1">
      <alignment vertical="top" wrapText="1"/>
      <protection/>
    </xf>
    <xf numFmtId="164" fontId="0" fillId="5" borderId="0" xfId="0" applyFont="1" applyFill="1" applyBorder="1" applyAlignment="1" applyProtection="1">
      <alignment vertical="top" wrapText="1"/>
      <protection/>
    </xf>
    <xf numFmtId="164" fontId="2" fillId="0" borderId="0" xfId="0" applyFont="1" applyAlignment="1" applyProtection="1">
      <alignment horizontal="center" vertical="top" wrapText="1"/>
      <protection/>
    </xf>
    <xf numFmtId="164" fontId="2" fillId="5" borderId="0" xfId="0" applyFont="1" applyFill="1" applyAlignment="1" applyProtection="1">
      <alignment vertical="top" wrapText="1"/>
      <protection/>
    </xf>
    <xf numFmtId="164" fontId="2" fillId="0" borderId="0" xfId="0" applyFont="1" applyAlignment="1" applyProtection="1">
      <alignment vertical="top" wrapText="1"/>
      <protection/>
    </xf>
    <xf numFmtId="164" fontId="0" fillId="5" borderId="0" xfId="0" applyFont="1" applyFill="1" applyAlignment="1" applyProtection="1">
      <alignment vertical="top" wrapText="1"/>
      <protection/>
    </xf>
    <xf numFmtId="164" fontId="2" fillId="6" borderId="0" xfId="0" applyFont="1" applyFill="1" applyBorder="1" applyAlignment="1" applyProtection="1">
      <alignment vertical="top" wrapText="1"/>
      <protection/>
    </xf>
    <xf numFmtId="164" fontId="2" fillId="6" borderId="0" xfId="0" applyFont="1" applyFill="1" applyBorder="1" applyAlignment="1" applyProtection="1">
      <alignment horizontal="center" vertical="top" wrapText="1"/>
      <protection/>
    </xf>
    <xf numFmtId="164" fontId="2" fillId="7" borderId="0" xfId="0" applyFont="1" applyFill="1" applyBorder="1" applyAlignment="1" applyProtection="1">
      <alignment vertical="top" wrapText="1"/>
      <protection/>
    </xf>
    <xf numFmtId="164" fontId="0" fillId="0" borderId="0" xfId="0" applyAlignment="1" applyProtection="1">
      <alignment vertical="top"/>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0C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T9"/>
  <sheetViews>
    <sheetView tabSelected="1" workbookViewId="0" topLeftCell="A1">
      <selection activeCell="A1" sqref="A1"/>
    </sheetView>
  </sheetViews>
  <sheetFormatPr defaultColWidth="9.140625" defaultRowHeight="12.75"/>
  <cols>
    <col min="1" max="1" width="35.7109375" style="0" customWidth="1"/>
    <col min="2" max="2" width="10.57421875" style="0" customWidth="1"/>
    <col min="3" max="3" width="64.57421875" style="0" customWidth="1"/>
    <col min="4" max="4" width="11.8515625" style="0" customWidth="1"/>
    <col min="5" max="5" width="26.421875" style="0" customWidth="1"/>
    <col min="6" max="6" width="18.7109375" style="0" customWidth="1"/>
    <col min="7" max="7" width="30.421875" style="0" customWidth="1"/>
    <col min="8" max="8" width="19.28125" style="0" customWidth="1"/>
    <col min="9" max="9" width="43.7109375" style="0" customWidth="1"/>
    <col min="10" max="10" width="27.00390625" style="0" customWidth="1"/>
    <col min="11" max="11" width="21.57421875" style="0" customWidth="1"/>
    <col min="12" max="12" width="27.00390625" style="0" customWidth="1"/>
    <col min="13" max="13" width="13.28125" style="0" customWidth="1"/>
    <col min="14" max="14" width="29.00390625" style="0" customWidth="1"/>
    <col min="15" max="15" width="22.8515625" style="0" customWidth="1"/>
    <col min="17" max="17" width="74.57421875" style="0" customWidth="1"/>
    <col min="18" max="18" width="12.00390625" style="0" customWidth="1"/>
    <col min="19" max="19" width="45.421875" style="0" customWidth="1"/>
    <col min="20" max="20" width="64.8515625" style="0" customWidth="1"/>
  </cols>
  <sheetData>
    <row r="1" spans="1:20"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row>
    <row r="2" spans="1:20" ht="13.5" customHeight="1">
      <c r="A2" s="4">
        <f>SUBSTITUTE(CONCATENATE(D2,E2)," ","")</f>
        <v>0</v>
      </c>
      <c r="B2" s="5" t="s">
        <v>20</v>
      </c>
      <c r="C2" s="4">
        <f>CONCATENATE(IF(D2="","",CONCATENATE(D2,"_ ")),E2,". Details")</f>
        <v>0</v>
      </c>
      <c r="D2" s="5" t="s">
        <v>20</v>
      </c>
      <c r="E2" s="5" t="s">
        <v>21</v>
      </c>
      <c r="F2" s="5" t="s">
        <v>20</v>
      </c>
      <c r="G2" s="5" t="s">
        <v>20</v>
      </c>
      <c r="H2" s="5" t="s">
        <v>20</v>
      </c>
      <c r="I2" s="5" t="s">
        <v>20</v>
      </c>
      <c r="J2" s="5" t="s">
        <v>20</v>
      </c>
      <c r="K2" s="5" t="s">
        <v>20</v>
      </c>
      <c r="L2" s="5" t="s">
        <v>20</v>
      </c>
      <c r="M2" s="5" t="s">
        <v>20</v>
      </c>
      <c r="N2" s="5" t="s">
        <v>20</v>
      </c>
      <c r="O2" s="5" t="s">
        <v>20</v>
      </c>
      <c r="P2" s="5" t="s">
        <v>22</v>
      </c>
      <c r="Q2" s="5" t="s">
        <v>23</v>
      </c>
      <c r="R2" s="5" t="s">
        <v>24</v>
      </c>
      <c r="S2" s="5" t="s">
        <v>20</v>
      </c>
      <c r="T2" s="5" t="s">
        <v>20</v>
      </c>
    </row>
    <row r="3" spans="1:20" ht="13.5" customHeight="1">
      <c r="A3" s="6">
        <f aca="true" t="shared" si="0" ref="A3:A6">SUBSTITUTE(CONCATENATE(F3,G3,IF(H3="Identifier","ID",IF(AND(H3="Text",OR(F3&lt;&gt;"",G3&lt;&gt;"")),"",H3)),IF(AND(J3&lt;&gt;"Text",H3&lt;&gt;J3,NOT(AND(H3="URI",J3="Identifier")),NOT(AND(H3="UUID",J3="Identifier"))),IF(J3="Identifier","ID",J3),""))," ","")</f>
        <v>0</v>
      </c>
      <c r="B3" s="7" t="s">
        <v>25</v>
      </c>
      <c r="C3" s="8">
        <f aca="true" t="shared" si="1" ref="C3:C6">CONCATENATE(IF(D3="","",CONCATENATE(D3,"_ ")),E3,". ",IF(F3="","",CONCATENATE(F3,"_ ")),I3,IF(OR(F3&lt;&gt;"",I3&lt;&gt;J3),CONCATENATE(". ",J3),""))</f>
        <v>0</v>
      </c>
      <c r="D3" s="9" t="s">
        <v>20</v>
      </c>
      <c r="E3" s="9" t="s">
        <v>21</v>
      </c>
      <c r="F3" s="9" t="s">
        <v>20</v>
      </c>
      <c r="G3" s="9" t="s">
        <v>26</v>
      </c>
      <c r="H3" s="9" t="s">
        <v>27</v>
      </c>
      <c r="I3" s="10">
        <f aca="true" t="shared" si="2" ref="I3:I6">IF(G3&lt;&gt;"",CONCATENATE(G3," ",H3),H3)</f>
        <v>0</v>
      </c>
      <c r="J3" s="9" t="s">
        <v>27</v>
      </c>
      <c r="K3" s="9" t="s">
        <v>20</v>
      </c>
      <c r="L3" s="8">
        <f aca="true" t="shared" si="3" ref="L3:L6">IF(K3&lt;&gt;"",CONCATENATE(K3,"_ ",J3,". Type"),CONCATENATE(J3,". Type"))</f>
        <v>0</v>
      </c>
      <c r="M3" s="8" t="s">
        <v>20</v>
      </c>
      <c r="N3" s="8" t="s">
        <v>20</v>
      </c>
      <c r="O3" s="9" t="s">
        <v>20</v>
      </c>
      <c r="P3" s="8" t="s">
        <v>28</v>
      </c>
      <c r="Q3" s="9" t="s">
        <v>29</v>
      </c>
      <c r="R3" s="9" t="s">
        <v>24</v>
      </c>
      <c r="S3" s="9" t="s">
        <v>20</v>
      </c>
      <c r="T3" s="9" t="s">
        <v>20</v>
      </c>
    </row>
    <row r="4" spans="1:20" ht="13.5" customHeight="1">
      <c r="A4" s="6">
        <f t="shared" si="0"/>
        <v>0</v>
      </c>
      <c r="B4" s="7" t="s">
        <v>30</v>
      </c>
      <c r="C4" s="8">
        <f t="shared" si="1"/>
        <v>0</v>
      </c>
      <c r="D4" s="9" t="s">
        <v>20</v>
      </c>
      <c r="E4" s="9" t="s">
        <v>21</v>
      </c>
      <c r="F4" s="9" t="s">
        <v>20</v>
      </c>
      <c r="G4" s="9" t="s">
        <v>31</v>
      </c>
      <c r="H4" s="9" t="s">
        <v>27</v>
      </c>
      <c r="I4" s="10">
        <f t="shared" si="2"/>
        <v>0</v>
      </c>
      <c r="J4" s="9" t="s">
        <v>27</v>
      </c>
      <c r="K4" s="9" t="s">
        <v>20</v>
      </c>
      <c r="L4" s="8">
        <f t="shared" si="3"/>
        <v>0</v>
      </c>
      <c r="M4" s="8" t="s">
        <v>20</v>
      </c>
      <c r="N4" s="8" t="s">
        <v>20</v>
      </c>
      <c r="O4" s="9" t="s">
        <v>20</v>
      </c>
      <c r="P4" s="8" t="s">
        <v>28</v>
      </c>
      <c r="Q4" s="9" t="s">
        <v>32</v>
      </c>
      <c r="R4" s="9" t="s">
        <v>24</v>
      </c>
      <c r="S4" s="9" t="s">
        <v>20</v>
      </c>
      <c r="T4" s="9" t="s">
        <v>20</v>
      </c>
    </row>
    <row r="5" spans="1:20" ht="13.5" customHeight="1">
      <c r="A5" s="6">
        <f t="shared" si="0"/>
        <v>0</v>
      </c>
      <c r="B5" s="7" t="s">
        <v>30</v>
      </c>
      <c r="C5" s="8">
        <f t="shared" si="1"/>
        <v>0</v>
      </c>
      <c r="D5" s="9" t="s">
        <v>20</v>
      </c>
      <c r="E5" s="9" t="s">
        <v>21</v>
      </c>
      <c r="F5" s="9" t="s">
        <v>20</v>
      </c>
      <c r="G5" s="9" t="s">
        <v>33</v>
      </c>
      <c r="H5" s="9" t="s">
        <v>27</v>
      </c>
      <c r="I5" s="10">
        <f t="shared" si="2"/>
        <v>0</v>
      </c>
      <c r="J5" s="9" t="s">
        <v>27</v>
      </c>
      <c r="K5" s="9" t="s">
        <v>20</v>
      </c>
      <c r="L5" s="8">
        <f t="shared" si="3"/>
        <v>0</v>
      </c>
      <c r="M5" s="8" t="s">
        <v>20</v>
      </c>
      <c r="N5" s="8" t="s">
        <v>20</v>
      </c>
      <c r="O5" s="9" t="s">
        <v>20</v>
      </c>
      <c r="P5" s="8" t="s">
        <v>28</v>
      </c>
      <c r="Q5" s="9" t="s">
        <v>34</v>
      </c>
      <c r="R5" s="9" t="s">
        <v>24</v>
      </c>
      <c r="S5" s="9" t="s">
        <v>20</v>
      </c>
      <c r="T5" s="9" t="s">
        <v>20</v>
      </c>
    </row>
    <row r="6" spans="1:20" ht="13.5" customHeight="1">
      <c r="A6" s="6">
        <f t="shared" si="0"/>
        <v>0</v>
      </c>
      <c r="B6" s="7" t="s">
        <v>30</v>
      </c>
      <c r="C6" s="8">
        <f t="shared" si="1"/>
        <v>0</v>
      </c>
      <c r="D6" s="9" t="s">
        <v>20</v>
      </c>
      <c r="E6" s="9" t="s">
        <v>21</v>
      </c>
      <c r="F6" s="9" t="s">
        <v>20</v>
      </c>
      <c r="G6" s="9" t="s">
        <v>35</v>
      </c>
      <c r="H6" s="9" t="s">
        <v>27</v>
      </c>
      <c r="I6" s="10">
        <f t="shared" si="2"/>
        <v>0</v>
      </c>
      <c r="J6" s="9" t="s">
        <v>27</v>
      </c>
      <c r="K6" s="9" t="s">
        <v>20</v>
      </c>
      <c r="L6" s="8">
        <f t="shared" si="3"/>
        <v>0</v>
      </c>
      <c r="M6" s="8" t="s">
        <v>20</v>
      </c>
      <c r="N6" s="8" t="s">
        <v>20</v>
      </c>
      <c r="O6" s="9" t="s">
        <v>20</v>
      </c>
      <c r="P6" s="8" t="s">
        <v>28</v>
      </c>
      <c r="Q6" s="9" t="s">
        <v>36</v>
      </c>
      <c r="R6" s="9" t="s">
        <v>24</v>
      </c>
      <c r="S6" s="9" t="s">
        <v>20</v>
      </c>
      <c r="T6" s="9" t="s">
        <v>20</v>
      </c>
    </row>
    <row r="7" spans="1:20" ht="13.5" customHeight="1">
      <c r="A7" s="11">
        <f aca="true" t="shared" si="4" ref="A7:A8">SUBSTITUTE(SUBSTITUTE(CONCATENATE(F7,IF(I7="Identifier","ID",I7))," ",""),"_","")</f>
        <v>0</v>
      </c>
      <c r="B7" s="12" t="s">
        <v>25</v>
      </c>
      <c r="C7" s="11">
        <f aca="true" t="shared" si="5" ref="C7:C8">CONCATENATE(IF(D7="","",CONCATENATE(D7,"_ ")),E7,". ",IF(F7="","",CONCATENATE(F7,"_ ")),I7,IF(F7="","",CONCATENATE(". ",J7)))</f>
        <v>0</v>
      </c>
      <c r="D7" s="11" t="s">
        <v>20</v>
      </c>
      <c r="E7" s="11" t="s">
        <v>21</v>
      </c>
      <c r="F7" s="11" t="s">
        <v>20</v>
      </c>
      <c r="G7" s="11" t="s">
        <v>20</v>
      </c>
      <c r="H7" s="11" t="s">
        <v>20</v>
      </c>
      <c r="I7" s="11">
        <f aca="true" t="shared" si="6" ref="I7:I8">CONCATENATE(IF(M7="","",CONCATENATE(M7,"_ ")),N7)</f>
        <v>0</v>
      </c>
      <c r="J7" s="11">
        <f aca="true" t="shared" si="7" ref="J7:J8">I7</f>
        <v>0</v>
      </c>
      <c r="K7" s="11" t="s">
        <v>20</v>
      </c>
      <c r="L7" s="11" t="s">
        <v>20</v>
      </c>
      <c r="M7" s="11" t="s">
        <v>20</v>
      </c>
      <c r="N7" s="11" t="s">
        <v>37</v>
      </c>
      <c r="O7" s="11" t="s">
        <v>20</v>
      </c>
      <c r="P7" s="11" t="s">
        <v>38</v>
      </c>
      <c r="Q7" s="11" t="s">
        <v>39</v>
      </c>
      <c r="R7" s="11" t="s">
        <v>24</v>
      </c>
      <c r="S7" s="11" t="s">
        <v>20</v>
      </c>
      <c r="T7" s="11" t="s">
        <v>20</v>
      </c>
    </row>
    <row r="8" spans="1:20" ht="13.5" customHeight="1">
      <c r="A8" s="11">
        <f t="shared" si="4"/>
        <v>0</v>
      </c>
      <c r="B8" s="12" t="s">
        <v>30</v>
      </c>
      <c r="C8" s="11">
        <f t="shared" si="5"/>
        <v>0</v>
      </c>
      <c r="D8" s="11" t="s">
        <v>20</v>
      </c>
      <c r="E8" s="11" t="s">
        <v>21</v>
      </c>
      <c r="F8" s="11" t="s">
        <v>20</v>
      </c>
      <c r="G8" s="11" t="s">
        <v>20</v>
      </c>
      <c r="H8" s="11" t="s">
        <v>20</v>
      </c>
      <c r="I8" s="11">
        <f t="shared" si="6"/>
        <v>0</v>
      </c>
      <c r="J8" s="11">
        <f t="shared" si="7"/>
        <v>0</v>
      </c>
      <c r="K8" s="11" t="s">
        <v>20</v>
      </c>
      <c r="L8" s="11" t="s">
        <v>20</v>
      </c>
      <c r="M8" s="11" t="s">
        <v>20</v>
      </c>
      <c r="N8" s="11" t="s">
        <v>40</v>
      </c>
      <c r="O8" s="11" t="s">
        <v>20</v>
      </c>
      <c r="P8" s="11" t="s">
        <v>38</v>
      </c>
      <c r="Q8" s="11" t="s">
        <v>41</v>
      </c>
      <c r="R8" s="11" t="s">
        <v>24</v>
      </c>
      <c r="S8" s="11" t="s">
        <v>20</v>
      </c>
      <c r="T8" s="11" t="s">
        <v>20</v>
      </c>
    </row>
    <row r="9" spans="1:20" s="14" customFormat="1" ht="13.5" customHeight="1">
      <c r="A9" s="13"/>
      <c r="B9" s="13"/>
      <c r="C9" s="13"/>
      <c r="D9" s="13"/>
      <c r="E9" s="13"/>
      <c r="F9" s="13"/>
      <c r="G9" s="13"/>
      <c r="H9" s="13"/>
      <c r="I9" s="13"/>
      <c r="J9" s="13"/>
      <c r="K9" s="13"/>
      <c r="L9" s="13"/>
      <c r="M9" s="13"/>
      <c r="N9" s="13"/>
      <c r="O9" s="13"/>
      <c r="P9" s="13" t="s">
        <v>42</v>
      </c>
      <c r="Q9" s="13"/>
      <c r="R9" s="13"/>
      <c r="S9" s="13"/>
      <c r="T9" s="13"/>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xl/worksheets/sheet2.xml><?xml version="1.0" encoding="utf-8"?>
<worksheet xmlns="http://schemas.openxmlformats.org/spreadsheetml/2006/main" xmlns:r="http://schemas.openxmlformats.org/officeDocument/2006/relationships">
  <dimension ref="A1:T45"/>
  <sheetViews>
    <sheetView workbookViewId="0" topLeftCell="A1">
      <selection activeCell="A1" sqref="A1"/>
    </sheetView>
  </sheetViews>
  <sheetFormatPr defaultColWidth="9.140625" defaultRowHeight="12.75"/>
  <cols>
    <col min="1" max="1" width="35.7109375" style="0" customWidth="1"/>
    <col min="2" max="2" width="10.57421875" style="0" customWidth="1"/>
    <col min="3" max="3" width="64.57421875" style="0" customWidth="1"/>
    <col min="4" max="4" width="11.8515625" style="0" customWidth="1"/>
    <col min="5" max="5" width="26.421875" style="0" customWidth="1"/>
    <col min="6" max="6" width="18.7109375" style="0" customWidth="1"/>
    <col min="7" max="7" width="30.421875" style="0" customWidth="1"/>
    <col min="8" max="8" width="19.28125" style="0" customWidth="1"/>
    <col min="9" max="9" width="43.7109375" style="0" customWidth="1"/>
    <col min="10" max="10" width="27.00390625" style="0" customWidth="1"/>
    <col min="11" max="11" width="21.57421875" style="0" customWidth="1"/>
    <col min="12" max="12" width="27.00390625" style="0" customWidth="1"/>
    <col min="13" max="13" width="13.28125" style="0" customWidth="1"/>
    <col min="14" max="14" width="29.00390625" style="0" customWidth="1"/>
    <col min="15" max="15" width="22.8515625" style="0" customWidth="1"/>
    <col min="17" max="17" width="74.57421875" style="0" customWidth="1"/>
    <col min="18" max="18" width="12.00390625" style="0" customWidth="1"/>
    <col min="19" max="19" width="45.421875" style="0" customWidth="1"/>
    <col min="20" max="20" width="64.8515625" style="0" customWidth="1"/>
  </cols>
  <sheetData>
    <row r="1" spans="1:20"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row>
    <row r="2" spans="1:20" ht="13.5" customHeight="1">
      <c r="A2" s="4">
        <f>SUBSTITUTE(CONCATENATE(D2,E2)," ","")</f>
        <v>0</v>
      </c>
      <c r="B2" s="5" t="s">
        <v>20</v>
      </c>
      <c r="C2" s="4">
        <f>CONCATENATE(IF(D2="","",CONCATENATE(D2,"_ ")),E2,". Details")</f>
        <v>0</v>
      </c>
      <c r="D2" s="5" t="s">
        <v>20</v>
      </c>
      <c r="E2" s="5" t="s">
        <v>43</v>
      </c>
      <c r="F2" s="5" t="s">
        <v>20</v>
      </c>
      <c r="G2" s="5" t="s">
        <v>20</v>
      </c>
      <c r="H2" s="5" t="s">
        <v>20</v>
      </c>
      <c r="I2" s="5" t="s">
        <v>20</v>
      </c>
      <c r="J2" s="5" t="s">
        <v>20</v>
      </c>
      <c r="K2" s="5" t="s">
        <v>20</v>
      </c>
      <c r="L2" s="5" t="s">
        <v>20</v>
      </c>
      <c r="M2" s="5" t="s">
        <v>20</v>
      </c>
      <c r="N2" s="5" t="s">
        <v>20</v>
      </c>
      <c r="O2" s="5" t="s">
        <v>20</v>
      </c>
      <c r="P2" s="5" t="s">
        <v>22</v>
      </c>
      <c r="Q2" s="5" t="s">
        <v>44</v>
      </c>
      <c r="R2" s="5" t="s">
        <v>24</v>
      </c>
      <c r="S2" s="5" t="s">
        <v>20</v>
      </c>
      <c r="T2" s="5" t="s">
        <v>20</v>
      </c>
    </row>
    <row r="3" spans="1:20" ht="13.5" customHeight="1">
      <c r="A3" s="11">
        <f aca="true" t="shared" si="0" ref="A3:A4">SUBSTITUTE(SUBSTITUTE(CONCATENATE(F3,IF(I3="Identifier","ID",I3))," ",""),"_","")</f>
        <v>0</v>
      </c>
      <c r="B3" s="12" t="s">
        <v>45</v>
      </c>
      <c r="C3" s="11">
        <f aca="true" t="shared" si="1" ref="C3:C4">CONCATENATE(IF(D3="","",CONCATENATE(D3,"_ ")),E3,". ",IF(F3="","",CONCATENATE(F3,"_ ")),I3,IF(F3="","",CONCATENATE(". ",J3)))</f>
        <v>0</v>
      </c>
      <c r="D3" s="11" t="s">
        <v>20</v>
      </c>
      <c r="E3" s="11" t="s">
        <v>43</v>
      </c>
      <c r="F3" s="11" t="s">
        <v>20</v>
      </c>
      <c r="G3" s="11" t="s">
        <v>20</v>
      </c>
      <c r="H3" s="11" t="s">
        <v>20</v>
      </c>
      <c r="I3" s="11">
        <f aca="true" t="shared" si="2" ref="I3:I4">CONCATENATE(IF(M3="","",CONCATENATE(M3,"_ ")),N3)</f>
        <v>0</v>
      </c>
      <c r="J3" s="11">
        <f aca="true" t="shared" si="3" ref="J3:J4">I3</f>
        <v>0</v>
      </c>
      <c r="K3" s="11" t="s">
        <v>20</v>
      </c>
      <c r="L3" s="11" t="s">
        <v>20</v>
      </c>
      <c r="M3" s="11" t="s">
        <v>20</v>
      </c>
      <c r="N3" s="11" t="s">
        <v>46</v>
      </c>
      <c r="O3" s="11" t="s">
        <v>20</v>
      </c>
      <c r="P3" s="11" t="s">
        <v>38</v>
      </c>
      <c r="Q3" s="11" t="s">
        <v>47</v>
      </c>
      <c r="R3" s="11" t="s">
        <v>24</v>
      </c>
      <c r="S3" s="11" t="s">
        <v>20</v>
      </c>
      <c r="T3" s="11" t="s">
        <v>20</v>
      </c>
    </row>
    <row r="4" spans="1:20" ht="13.5" customHeight="1">
      <c r="A4" s="11">
        <f t="shared" si="0"/>
        <v>0</v>
      </c>
      <c r="B4" s="12" t="s">
        <v>45</v>
      </c>
      <c r="C4" s="11">
        <f t="shared" si="1"/>
        <v>0</v>
      </c>
      <c r="D4" s="11" t="s">
        <v>20</v>
      </c>
      <c r="E4" s="11" t="s">
        <v>43</v>
      </c>
      <c r="F4" s="11" t="s">
        <v>20</v>
      </c>
      <c r="G4" s="11" t="s">
        <v>20</v>
      </c>
      <c r="H4" s="11" t="s">
        <v>20</v>
      </c>
      <c r="I4" s="11">
        <f t="shared" si="2"/>
        <v>0</v>
      </c>
      <c r="J4" s="11">
        <f t="shared" si="3"/>
        <v>0</v>
      </c>
      <c r="K4" s="11" t="s">
        <v>20</v>
      </c>
      <c r="L4" s="11" t="s">
        <v>20</v>
      </c>
      <c r="M4" s="11" t="s">
        <v>20</v>
      </c>
      <c r="N4" s="11" t="s">
        <v>48</v>
      </c>
      <c r="O4" s="11" t="s">
        <v>20</v>
      </c>
      <c r="P4" s="11" t="s">
        <v>38</v>
      </c>
      <c r="Q4" s="11" t="s">
        <v>49</v>
      </c>
      <c r="R4" s="11" t="s">
        <v>24</v>
      </c>
      <c r="S4" s="11" t="s">
        <v>20</v>
      </c>
      <c r="T4" s="11" t="s">
        <v>20</v>
      </c>
    </row>
    <row r="5" spans="1:20" ht="13.5" customHeight="1">
      <c r="A5" s="4">
        <f>SUBSTITUTE(CONCATENATE(D5,E5)," ","")</f>
        <v>0</v>
      </c>
      <c r="B5" s="5" t="s">
        <v>20</v>
      </c>
      <c r="C5" s="4">
        <f>CONCATENATE(IF(D5="","",CONCATENATE(D5,"_ ")),E5,". Details")</f>
        <v>0</v>
      </c>
      <c r="D5" s="5" t="s">
        <v>20</v>
      </c>
      <c r="E5" s="5" t="s">
        <v>46</v>
      </c>
      <c r="F5" s="5" t="s">
        <v>20</v>
      </c>
      <c r="G5" s="5" t="s">
        <v>20</v>
      </c>
      <c r="H5" s="5" t="s">
        <v>20</v>
      </c>
      <c r="I5" s="5" t="s">
        <v>20</v>
      </c>
      <c r="J5" s="5" t="s">
        <v>20</v>
      </c>
      <c r="K5" s="5" t="s">
        <v>20</v>
      </c>
      <c r="L5" s="5" t="s">
        <v>20</v>
      </c>
      <c r="M5" s="5" t="s">
        <v>20</v>
      </c>
      <c r="N5" s="5" t="s">
        <v>20</v>
      </c>
      <c r="O5" s="5" t="s">
        <v>20</v>
      </c>
      <c r="P5" s="5" t="s">
        <v>22</v>
      </c>
      <c r="Q5" s="5" t="s">
        <v>50</v>
      </c>
      <c r="R5" s="5" t="s">
        <v>24</v>
      </c>
      <c r="S5" s="5" t="s">
        <v>20</v>
      </c>
      <c r="T5" s="5" t="s">
        <v>20</v>
      </c>
    </row>
    <row r="6" spans="1:20" ht="13.5" customHeight="1">
      <c r="A6" s="6">
        <f aca="true" t="shared" si="4" ref="A6:A7">SUBSTITUTE(CONCATENATE(F6,G6,IF(H6="Identifier","ID",IF(AND(H6="Text",OR(F6&lt;&gt;"",G6&lt;&gt;"")),"",H6)),IF(AND(J6&lt;&gt;"Text",H6&lt;&gt;J6,NOT(AND(H6="URI",J6="Identifier")),NOT(AND(H6="UUID",J6="Identifier"))),IF(J6="Identifier","ID",J6),""))," ","")</f>
        <v>0</v>
      </c>
      <c r="B6" s="7" t="s">
        <v>25</v>
      </c>
      <c r="C6" s="8">
        <f aca="true" t="shared" si="5" ref="C6:C7">CONCATENATE(IF(D6="","",CONCATENATE(D6,"_ ")),E6,". ",IF(F6="","",CONCATENATE(F6,"_ ")),I6,IF(OR(F6&lt;&gt;"",I6&lt;&gt;J6),CONCATENATE(". ",J6),""))</f>
        <v>0</v>
      </c>
      <c r="D6" s="9" t="s">
        <v>20</v>
      </c>
      <c r="E6" s="9" t="s">
        <v>46</v>
      </c>
      <c r="F6" s="9" t="s">
        <v>20</v>
      </c>
      <c r="G6" s="9" t="s">
        <v>46</v>
      </c>
      <c r="H6" s="9" t="s">
        <v>51</v>
      </c>
      <c r="I6" s="10">
        <f aca="true" t="shared" si="6" ref="I6:I7">IF(G6&lt;&gt;"",CONCATENATE(G6," ",H6),H6)</f>
        <v>0</v>
      </c>
      <c r="J6" s="9" t="s">
        <v>52</v>
      </c>
      <c r="K6" s="9" t="s">
        <v>20</v>
      </c>
      <c r="L6" s="8">
        <f aca="true" t="shared" si="7" ref="L6:L7">IF(K6&lt;&gt;"",CONCATENATE(K6,"_ ",J6,". Type"),CONCATENATE(J6,". Type"))</f>
        <v>0</v>
      </c>
      <c r="M6" s="8" t="s">
        <v>20</v>
      </c>
      <c r="N6" s="8" t="s">
        <v>20</v>
      </c>
      <c r="O6" s="9" t="s">
        <v>20</v>
      </c>
      <c r="P6" s="8" t="s">
        <v>28</v>
      </c>
      <c r="Q6" s="9" t="s">
        <v>53</v>
      </c>
      <c r="R6" s="9" t="s">
        <v>24</v>
      </c>
      <c r="S6" s="9" t="s">
        <v>20</v>
      </c>
      <c r="T6" s="9" t="s">
        <v>20</v>
      </c>
    </row>
    <row r="7" spans="1:20" ht="13.5" customHeight="1">
      <c r="A7" s="6">
        <f t="shared" si="4"/>
        <v>0</v>
      </c>
      <c r="B7" s="7" t="s">
        <v>25</v>
      </c>
      <c r="C7" s="8">
        <f t="shared" si="5"/>
        <v>0</v>
      </c>
      <c r="D7" s="9" t="s">
        <v>20</v>
      </c>
      <c r="E7" s="9" t="s">
        <v>46</v>
      </c>
      <c r="F7" s="9" t="s">
        <v>20</v>
      </c>
      <c r="G7" s="9" t="s">
        <v>46</v>
      </c>
      <c r="H7" s="9" t="s">
        <v>54</v>
      </c>
      <c r="I7" s="10">
        <f t="shared" si="6"/>
        <v>0</v>
      </c>
      <c r="J7" s="9" t="s">
        <v>55</v>
      </c>
      <c r="K7" s="9" t="s">
        <v>20</v>
      </c>
      <c r="L7" s="8">
        <f t="shared" si="7"/>
        <v>0</v>
      </c>
      <c r="M7" s="8" t="s">
        <v>20</v>
      </c>
      <c r="N7" s="8" t="s">
        <v>20</v>
      </c>
      <c r="O7" s="9" t="s">
        <v>20</v>
      </c>
      <c r="P7" s="8" t="s">
        <v>28</v>
      </c>
      <c r="Q7" s="9" t="s">
        <v>56</v>
      </c>
      <c r="R7" s="9" t="s">
        <v>24</v>
      </c>
      <c r="S7" s="9" t="s">
        <v>20</v>
      </c>
      <c r="T7" s="9" t="s">
        <v>20</v>
      </c>
    </row>
    <row r="8" spans="1:20" ht="13.5" customHeight="1">
      <c r="A8" s="4">
        <f>SUBSTITUTE(CONCATENATE(D8,E8)," ","")</f>
        <v>0</v>
      </c>
      <c r="B8" s="5" t="s">
        <v>20</v>
      </c>
      <c r="C8" s="4">
        <f>CONCATENATE(IF(D8="","",CONCATENATE(D8,"_ ")),E8,". Details")</f>
        <v>0</v>
      </c>
      <c r="D8" s="5" t="s">
        <v>20</v>
      </c>
      <c r="E8" s="5" t="s">
        <v>48</v>
      </c>
      <c r="F8" s="5" t="s">
        <v>20</v>
      </c>
      <c r="G8" s="5" t="s">
        <v>20</v>
      </c>
      <c r="H8" s="5" t="s">
        <v>20</v>
      </c>
      <c r="I8" s="5" t="s">
        <v>20</v>
      </c>
      <c r="J8" s="5" t="s">
        <v>20</v>
      </c>
      <c r="K8" s="5" t="s">
        <v>20</v>
      </c>
      <c r="L8" s="5" t="s">
        <v>20</v>
      </c>
      <c r="M8" s="5" t="s">
        <v>20</v>
      </c>
      <c r="N8" s="5" t="s">
        <v>20</v>
      </c>
      <c r="O8" s="5" t="s">
        <v>20</v>
      </c>
      <c r="P8" s="5" t="s">
        <v>22</v>
      </c>
      <c r="Q8" s="5" t="s">
        <v>57</v>
      </c>
      <c r="R8" s="5" t="s">
        <v>24</v>
      </c>
      <c r="S8" s="5" t="s">
        <v>20</v>
      </c>
      <c r="T8" s="5" t="s">
        <v>20</v>
      </c>
    </row>
    <row r="9" spans="1:20" ht="13.5" customHeight="1">
      <c r="A9" s="6">
        <f aca="true" t="shared" si="8" ref="A9:A13">SUBSTITUTE(CONCATENATE(F9,G9,IF(H9="Identifier","ID",IF(AND(H9="Text",OR(F9&lt;&gt;"",G9&lt;&gt;"")),"",H9)),IF(AND(J9&lt;&gt;"Text",H9&lt;&gt;J9,NOT(AND(H9="URI",J9="Identifier")),NOT(AND(H9="UUID",J9="Identifier"))),IF(J9="Identifier","ID",J9),""))," ","")</f>
        <v>0</v>
      </c>
      <c r="B9" s="7" t="s">
        <v>25</v>
      </c>
      <c r="C9" s="8">
        <f aca="true" t="shared" si="9" ref="C9:C13">CONCATENATE(IF(D9="","",CONCATENATE(D9,"_ ")),E9,". ",IF(F9="","",CONCATENATE(F9,"_ ")),I9,IF(OR(F9&lt;&gt;"",I9&lt;&gt;J9),CONCATENATE(". ",J9),""))</f>
        <v>0</v>
      </c>
      <c r="D9" s="9" t="s">
        <v>20</v>
      </c>
      <c r="E9" s="9" t="s">
        <v>48</v>
      </c>
      <c r="F9" s="9" t="s">
        <v>20</v>
      </c>
      <c r="G9" s="9" t="s">
        <v>20</v>
      </c>
      <c r="H9" s="9" t="s">
        <v>27</v>
      </c>
      <c r="I9" s="10">
        <f aca="true" t="shared" si="10" ref="I9:I13">IF(G9&lt;&gt;"",CONCATENATE(G9," ",H9),H9)</f>
        <v>0</v>
      </c>
      <c r="J9" s="9" t="s">
        <v>27</v>
      </c>
      <c r="K9" s="9" t="s">
        <v>20</v>
      </c>
      <c r="L9" s="8">
        <f aca="true" t="shared" si="11" ref="L9:L13">IF(K9&lt;&gt;"",CONCATENATE(K9,"_ ",J9,". Type"),CONCATENATE(J9,". Type"))</f>
        <v>0</v>
      </c>
      <c r="M9" s="8" t="s">
        <v>20</v>
      </c>
      <c r="N9" s="8" t="s">
        <v>20</v>
      </c>
      <c r="O9" s="9" t="s">
        <v>20</v>
      </c>
      <c r="P9" s="8" t="s">
        <v>28</v>
      </c>
      <c r="Q9" s="9" t="s">
        <v>58</v>
      </c>
      <c r="R9" s="9" t="s">
        <v>24</v>
      </c>
      <c r="S9" s="9" t="s">
        <v>20</v>
      </c>
      <c r="T9" s="9" t="s">
        <v>20</v>
      </c>
    </row>
    <row r="10" spans="1:20" ht="13.5" customHeight="1">
      <c r="A10" s="6">
        <f t="shared" si="8"/>
        <v>0</v>
      </c>
      <c r="B10" s="7" t="s">
        <v>30</v>
      </c>
      <c r="C10" s="8">
        <f t="shared" si="9"/>
        <v>0</v>
      </c>
      <c r="D10" s="9" t="s">
        <v>20</v>
      </c>
      <c r="E10" s="9" t="s">
        <v>48</v>
      </c>
      <c r="F10" s="9" t="s">
        <v>20</v>
      </c>
      <c r="G10" s="9" t="s">
        <v>59</v>
      </c>
      <c r="H10" s="9" t="s">
        <v>60</v>
      </c>
      <c r="I10" s="10">
        <f t="shared" si="10"/>
        <v>0</v>
      </c>
      <c r="J10" s="9" t="s">
        <v>60</v>
      </c>
      <c r="K10" s="9" t="s">
        <v>20</v>
      </c>
      <c r="L10" s="8">
        <f t="shared" si="11"/>
        <v>0</v>
      </c>
      <c r="M10" s="8" t="s">
        <v>20</v>
      </c>
      <c r="N10" s="8" t="s">
        <v>20</v>
      </c>
      <c r="O10" s="9" t="s">
        <v>20</v>
      </c>
      <c r="P10" s="8" t="s">
        <v>28</v>
      </c>
      <c r="Q10" s="9" t="s">
        <v>61</v>
      </c>
      <c r="R10" s="9" t="s">
        <v>24</v>
      </c>
      <c r="S10" s="9" t="s">
        <v>20</v>
      </c>
      <c r="T10" s="9" t="s">
        <v>20</v>
      </c>
    </row>
    <row r="11" spans="1:20" ht="13.5" customHeight="1">
      <c r="A11" s="6">
        <f t="shared" si="8"/>
        <v>0</v>
      </c>
      <c r="B11" s="7" t="s">
        <v>30</v>
      </c>
      <c r="C11" s="8">
        <f t="shared" si="9"/>
        <v>0</v>
      </c>
      <c r="D11" s="9" t="s">
        <v>20</v>
      </c>
      <c r="E11" s="9" t="s">
        <v>48</v>
      </c>
      <c r="F11" s="9" t="s">
        <v>20</v>
      </c>
      <c r="G11" s="9" t="s">
        <v>62</v>
      </c>
      <c r="H11" s="9" t="s">
        <v>60</v>
      </c>
      <c r="I11" s="10">
        <f t="shared" si="10"/>
        <v>0</v>
      </c>
      <c r="J11" s="9" t="s">
        <v>60</v>
      </c>
      <c r="K11" s="9" t="s">
        <v>20</v>
      </c>
      <c r="L11" s="8">
        <f t="shared" si="11"/>
        <v>0</v>
      </c>
      <c r="M11" s="8" t="s">
        <v>20</v>
      </c>
      <c r="N11" s="8" t="s">
        <v>20</v>
      </c>
      <c r="O11" s="9" t="s">
        <v>20</v>
      </c>
      <c r="P11" s="8" t="s">
        <v>28</v>
      </c>
      <c r="Q11" s="9" t="s">
        <v>63</v>
      </c>
      <c r="R11" s="9" t="s">
        <v>24</v>
      </c>
      <c r="S11" s="9" t="s">
        <v>20</v>
      </c>
      <c r="T11" s="9" t="s">
        <v>20</v>
      </c>
    </row>
    <row r="12" spans="1:20" ht="13.5" customHeight="1">
      <c r="A12" s="6">
        <f t="shared" si="8"/>
        <v>0</v>
      </c>
      <c r="B12" s="7" t="s">
        <v>30</v>
      </c>
      <c r="C12" s="8">
        <f t="shared" si="9"/>
        <v>0</v>
      </c>
      <c r="D12" s="9" t="s">
        <v>20</v>
      </c>
      <c r="E12" s="9" t="s">
        <v>48</v>
      </c>
      <c r="F12" s="9" t="s">
        <v>20</v>
      </c>
      <c r="G12" s="9" t="s">
        <v>20</v>
      </c>
      <c r="H12" s="9" t="s">
        <v>64</v>
      </c>
      <c r="I12" s="10">
        <f t="shared" si="10"/>
        <v>0</v>
      </c>
      <c r="J12" s="9" t="s">
        <v>55</v>
      </c>
      <c r="K12" s="9" t="s">
        <v>20</v>
      </c>
      <c r="L12" s="8">
        <f t="shared" si="11"/>
        <v>0</v>
      </c>
      <c r="M12" s="8" t="s">
        <v>20</v>
      </c>
      <c r="N12" s="8" t="s">
        <v>20</v>
      </c>
      <c r="O12" s="9" t="s">
        <v>20</v>
      </c>
      <c r="P12" s="8" t="s">
        <v>28</v>
      </c>
      <c r="Q12" s="9" t="s">
        <v>65</v>
      </c>
      <c r="R12" s="9" t="s">
        <v>24</v>
      </c>
      <c r="S12" s="9" t="s">
        <v>20</v>
      </c>
      <c r="T12" s="9" t="s">
        <v>20</v>
      </c>
    </row>
    <row r="13" spans="1:20" ht="13.5" customHeight="1">
      <c r="A13" s="6">
        <f t="shared" si="8"/>
        <v>0</v>
      </c>
      <c r="B13" s="7" t="s">
        <v>30</v>
      </c>
      <c r="C13" s="8">
        <f t="shared" si="9"/>
        <v>0</v>
      </c>
      <c r="D13" s="9" t="s">
        <v>20</v>
      </c>
      <c r="E13" s="9" t="s">
        <v>48</v>
      </c>
      <c r="F13" s="9" t="s">
        <v>20</v>
      </c>
      <c r="G13" s="9" t="s">
        <v>20</v>
      </c>
      <c r="H13" s="9" t="s">
        <v>66</v>
      </c>
      <c r="I13" s="10">
        <f t="shared" si="10"/>
        <v>0</v>
      </c>
      <c r="J13" s="9" t="s">
        <v>55</v>
      </c>
      <c r="K13" s="9" t="s">
        <v>20</v>
      </c>
      <c r="L13" s="8">
        <f t="shared" si="11"/>
        <v>0</v>
      </c>
      <c r="M13" s="8" t="s">
        <v>20</v>
      </c>
      <c r="N13" s="8" t="s">
        <v>20</v>
      </c>
      <c r="O13" s="9" t="s">
        <v>20</v>
      </c>
      <c r="P13" s="8" t="s">
        <v>28</v>
      </c>
      <c r="Q13" s="9" t="s">
        <v>67</v>
      </c>
      <c r="R13" s="9" t="s">
        <v>24</v>
      </c>
      <c r="S13" s="9" t="s">
        <v>20</v>
      </c>
      <c r="T13" s="9" t="s">
        <v>20</v>
      </c>
    </row>
    <row r="14" spans="1:20" ht="13.5" customHeight="1">
      <c r="A14" s="4">
        <f>SUBSTITUTE(CONCATENATE(D14,E14)," ","")</f>
        <v>0</v>
      </c>
      <c r="B14" s="5" t="s">
        <v>20</v>
      </c>
      <c r="C14" s="4">
        <f>CONCATENATE(IF(D14="","",CONCATENATE(D14,"_ ")),E14,". Details")</f>
        <v>0</v>
      </c>
      <c r="D14" s="5" t="s">
        <v>20</v>
      </c>
      <c r="E14" s="5" t="s">
        <v>37</v>
      </c>
      <c r="F14" s="5" t="s">
        <v>20</v>
      </c>
      <c r="G14" s="5" t="s">
        <v>20</v>
      </c>
      <c r="H14" s="5" t="s">
        <v>20</v>
      </c>
      <c r="I14" s="5" t="s">
        <v>20</v>
      </c>
      <c r="J14" s="5" t="s">
        <v>20</v>
      </c>
      <c r="K14" s="5" t="s">
        <v>20</v>
      </c>
      <c r="L14" s="5" t="s">
        <v>20</v>
      </c>
      <c r="M14" s="5" t="s">
        <v>20</v>
      </c>
      <c r="N14" s="5" t="s">
        <v>20</v>
      </c>
      <c r="O14" s="5" t="s">
        <v>20</v>
      </c>
      <c r="P14" s="5" t="s">
        <v>22</v>
      </c>
      <c r="Q14" s="5" t="s">
        <v>39</v>
      </c>
      <c r="R14" s="5" t="s">
        <v>24</v>
      </c>
      <c r="S14" s="5" t="s">
        <v>20</v>
      </c>
      <c r="T14" s="5" t="s">
        <v>20</v>
      </c>
    </row>
    <row r="15" spans="1:20" ht="13.5" customHeight="1">
      <c r="A15" s="6">
        <f aca="true" t="shared" si="12" ref="A15:A17">SUBSTITUTE(CONCATENATE(F15,G15,IF(H15="Identifier","ID",IF(AND(H15="Text",OR(F15&lt;&gt;"",G15&lt;&gt;"")),"",H15)),IF(AND(J15&lt;&gt;"Text",H15&lt;&gt;J15,NOT(AND(H15="URI",J15="Identifier")),NOT(AND(H15="UUID",J15="Identifier"))),IF(J15="Identifier","ID",J15),""))," ","")</f>
        <v>0</v>
      </c>
      <c r="B15" s="7" t="s">
        <v>25</v>
      </c>
      <c r="C15" s="8">
        <f aca="true" t="shared" si="13" ref="C15:C17">CONCATENATE(IF(D15="","",CONCATENATE(D15,"_ ")),E15,". ",IF(F15="","",CONCATENATE(F15,"_ ")),I15,IF(OR(F15&lt;&gt;"",I15&lt;&gt;J15),CONCATENATE(". ",J15),""))</f>
        <v>0</v>
      </c>
      <c r="D15" s="9" t="s">
        <v>20</v>
      </c>
      <c r="E15" s="9" t="s">
        <v>37</v>
      </c>
      <c r="F15" s="9" t="s">
        <v>20</v>
      </c>
      <c r="G15" s="9" t="s">
        <v>20</v>
      </c>
      <c r="H15" s="9" t="s">
        <v>27</v>
      </c>
      <c r="I15" s="10">
        <f aca="true" t="shared" si="14" ref="I15:I17">IF(G15&lt;&gt;"",CONCATENATE(G15," ",H15),H15)</f>
        <v>0</v>
      </c>
      <c r="J15" s="9" t="s">
        <v>27</v>
      </c>
      <c r="K15" s="9" t="s">
        <v>20</v>
      </c>
      <c r="L15" s="8">
        <f aca="true" t="shared" si="15" ref="L15:L17">IF(K15&lt;&gt;"",CONCATENATE(K15,"_ ",J15,". Type"),CONCATENATE(J15,". Type"))</f>
        <v>0</v>
      </c>
      <c r="M15" s="8" t="s">
        <v>20</v>
      </c>
      <c r="N15" s="8" t="s">
        <v>20</v>
      </c>
      <c r="O15" s="9" t="s">
        <v>20</v>
      </c>
      <c r="P15" s="8" t="s">
        <v>28</v>
      </c>
      <c r="Q15" s="9" t="s">
        <v>68</v>
      </c>
      <c r="R15" s="9" t="s">
        <v>24</v>
      </c>
      <c r="S15" s="9" t="s">
        <v>20</v>
      </c>
      <c r="T15" s="9" t="s">
        <v>20</v>
      </c>
    </row>
    <row r="16" spans="1:20" ht="13.5" customHeight="1">
      <c r="A16" s="6">
        <f t="shared" si="12"/>
        <v>0</v>
      </c>
      <c r="B16" s="7" t="s">
        <v>30</v>
      </c>
      <c r="C16" s="8">
        <f t="shared" si="13"/>
        <v>0</v>
      </c>
      <c r="D16" s="9" t="s">
        <v>20</v>
      </c>
      <c r="E16" s="9" t="s">
        <v>37</v>
      </c>
      <c r="F16" s="9" t="s">
        <v>20</v>
      </c>
      <c r="G16" s="9" t="s">
        <v>20</v>
      </c>
      <c r="H16" s="9" t="s">
        <v>69</v>
      </c>
      <c r="I16" s="10">
        <f t="shared" si="14"/>
        <v>0</v>
      </c>
      <c r="J16" s="9" t="s">
        <v>27</v>
      </c>
      <c r="K16" s="9" t="s">
        <v>20</v>
      </c>
      <c r="L16" s="8">
        <f t="shared" si="15"/>
        <v>0</v>
      </c>
      <c r="M16" s="8" t="s">
        <v>20</v>
      </c>
      <c r="N16" s="8" t="s">
        <v>20</v>
      </c>
      <c r="O16" s="9" t="s">
        <v>20</v>
      </c>
      <c r="P16" s="8" t="s">
        <v>28</v>
      </c>
      <c r="Q16" s="9" t="s">
        <v>70</v>
      </c>
      <c r="R16" s="9" t="s">
        <v>24</v>
      </c>
      <c r="S16" s="9" t="s">
        <v>20</v>
      </c>
      <c r="T16" s="9" t="s">
        <v>20</v>
      </c>
    </row>
    <row r="17" spans="1:20" ht="13.5" customHeight="1">
      <c r="A17" s="6">
        <f t="shared" si="12"/>
        <v>0</v>
      </c>
      <c r="B17" s="7" t="s">
        <v>25</v>
      </c>
      <c r="C17" s="8">
        <f t="shared" si="13"/>
        <v>0</v>
      </c>
      <c r="D17" s="9" t="s">
        <v>20</v>
      </c>
      <c r="E17" s="9" t="s">
        <v>37</v>
      </c>
      <c r="F17" s="9" t="s">
        <v>20</v>
      </c>
      <c r="G17" s="9" t="s">
        <v>71</v>
      </c>
      <c r="H17" s="9" t="s">
        <v>60</v>
      </c>
      <c r="I17" s="10">
        <f t="shared" si="14"/>
        <v>0</v>
      </c>
      <c r="J17" s="9" t="s">
        <v>60</v>
      </c>
      <c r="K17" s="9" t="s">
        <v>20</v>
      </c>
      <c r="L17" s="8">
        <f t="shared" si="15"/>
        <v>0</v>
      </c>
      <c r="M17" s="8" t="s">
        <v>20</v>
      </c>
      <c r="N17" s="8" t="s">
        <v>20</v>
      </c>
      <c r="O17" s="9" t="s">
        <v>20</v>
      </c>
      <c r="P17" s="8" t="s">
        <v>28</v>
      </c>
      <c r="Q17" s="9" t="s">
        <v>72</v>
      </c>
      <c r="R17" s="9" t="s">
        <v>24</v>
      </c>
      <c r="S17" s="9" t="s">
        <v>20</v>
      </c>
      <c r="T17" s="9" t="s">
        <v>20</v>
      </c>
    </row>
    <row r="18" spans="1:20" ht="13.5" customHeight="1">
      <c r="A18" s="11">
        <f aca="true" t="shared" si="16" ref="A18:A20">SUBSTITUTE(SUBSTITUTE(CONCATENATE(F18,IF(I18="Identifier","ID",I18))," ",""),"_","")</f>
        <v>0</v>
      </c>
      <c r="B18" s="12" t="s">
        <v>30</v>
      </c>
      <c r="C18" s="11">
        <f aca="true" t="shared" si="17" ref="C18:C20">CONCATENATE(IF(D18="","",CONCATENATE(D18,"_ ")),E18,". ",IF(F18="","",CONCATENATE(F18,"_ ")),I18,IF(F18="","",CONCATENATE(". ",J18)))</f>
        <v>0</v>
      </c>
      <c r="D18" s="11" t="s">
        <v>20</v>
      </c>
      <c r="E18" s="11" t="s">
        <v>37</v>
      </c>
      <c r="F18" s="11" t="s">
        <v>20</v>
      </c>
      <c r="G18" s="11" t="s">
        <v>20</v>
      </c>
      <c r="H18" s="11" t="s">
        <v>20</v>
      </c>
      <c r="I18" s="11">
        <f aca="true" t="shared" si="18" ref="I18:I20">CONCATENATE(IF(M18="","",CONCATENATE(M18,"_ ")),N18)</f>
        <v>0</v>
      </c>
      <c r="J18" s="11">
        <f aca="true" t="shared" si="19" ref="J18:J20">I18</f>
        <v>0</v>
      </c>
      <c r="K18" s="11" t="s">
        <v>20</v>
      </c>
      <c r="L18" s="11" t="s">
        <v>20</v>
      </c>
      <c r="M18" s="11" t="s">
        <v>20</v>
      </c>
      <c r="N18" s="11" t="s">
        <v>43</v>
      </c>
      <c r="O18" s="11" t="s">
        <v>20</v>
      </c>
      <c r="P18" s="11" t="s">
        <v>38</v>
      </c>
      <c r="Q18" s="11" t="s">
        <v>44</v>
      </c>
      <c r="R18" s="11" t="s">
        <v>24</v>
      </c>
      <c r="S18" s="11" t="s">
        <v>73</v>
      </c>
      <c r="T18" s="11" t="s">
        <v>20</v>
      </c>
    </row>
    <row r="19" spans="1:20" ht="13.5" customHeight="1">
      <c r="A19" s="11">
        <f t="shared" si="16"/>
        <v>0</v>
      </c>
      <c r="B19" s="12" t="s">
        <v>30</v>
      </c>
      <c r="C19" s="11">
        <f t="shared" si="17"/>
        <v>0</v>
      </c>
      <c r="D19" s="11" t="s">
        <v>20</v>
      </c>
      <c r="E19" s="11" t="s">
        <v>37</v>
      </c>
      <c r="F19" s="11" t="s">
        <v>74</v>
      </c>
      <c r="G19" s="11" t="s">
        <v>20</v>
      </c>
      <c r="H19" s="11" t="s">
        <v>20</v>
      </c>
      <c r="I19" s="11">
        <f t="shared" si="18"/>
        <v>0</v>
      </c>
      <c r="J19" s="11">
        <f t="shared" si="19"/>
        <v>0</v>
      </c>
      <c r="K19" s="11" t="s">
        <v>20</v>
      </c>
      <c r="L19" s="11" t="s">
        <v>20</v>
      </c>
      <c r="M19" s="11" t="s">
        <v>20</v>
      </c>
      <c r="N19" s="11" t="s">
        <v>75</v>
      </c>
      <c r="O19" s="11" t="s">
        <v>20</v>
      </c>
      <c r="P19" s="11" t="s">
        <v>38</v>
      </c>
      <c r="Q19" s="11" t="s">
        <v>76</v>
      </c>
      <c r="R19" s="11" t="s">
        <v>24</v>
      </c>
      <c r="S19" s="11" t="s">
        <v>20</v>
      </c>
      <c r="T19" s="11" t="s">
        <v>20</v>
      </c>
    </row>
    <row r="20" spans="1:20" ht="13.5" customHeight="1">
      <c r="A20" s="11">
        <f t="shared" si="16"/>
        <v>0</v>
      </c>
      <c r="B20" s="12" t="s">
        <v>77</v>
      </c>
      <c r="C20" s="11">
        <f t="shared" si="17"/>
        <v>0</v>
      </c>
      <c r="D20" s="11" t="s">
        <v>20</v>
      </c>
      <c r="E20" s="11" t="s">
        <v>37</v>
      </c>
      <c r="F20" s="11" t="s">
        <v>78</v>
      </c>
      <c r="G20" s="11" t="s">
        <v>20</v>
      </c>
      <c r="H20" s="11" t="s">
        <v>20</v>
      </c>
      <c r="I20" s="11">
        <f t="shared" si="18"/>
        <v>0</v>
      </c>
      <c r="J20" s="11">
        <f t="shared" si="19"/>
        <v>0</v>
      </c>
      <c r="K20" s="11" t="s">
        <v>20</v>
      </c>
      <c r="L20" s="11" t="s">
        <v>20</v>
      </c>
      <c r="M20" s="11" t="s">
        <v>20</v>
      </c>
      <c r="N20" s="11" t="s">
        <v>75</v>
      </c>
      <c r="O20" s="11" t="s">
        <v>20</v>
      </c>
      <c r="P20" s="11" t="s">
        <v>38</v>
      </c>
      <c r="Q20" s="11" t="s">
        <v>79</v>
      </c>
      <c r="R20" s="11" t="s">
        <v>24</v>
      </c>
      <c r="S20" s="11" t="s">
        <v>20</v>
      </c>
      <c r="T20" s="11" t="s">
        <v>20</v>
      </c>
    </row>
    <row r="21" spans="1:20" ht="13.5" customHeight="1">
      <c r="A21" s="4">
        <f>SUBSTITUTE(CONCATENATE(D21,E21)," ","")</f>
        <v>0</v>
      </c>
      <c r="B21" s="5" t="s">
        <v>20</v>
      </c>
      <c r="C21" s="4">
        <f>CONCATENATE(IF(D21="","",CONCATENATE(D21,"_ ")),E21,". Details")</f>
        <v>0</v>
      </c>
      <c r="D21" s="5" t="s">
        <v>20</v>
      </c>
      <c r="E21" s="5" t="s">
        <v>75</v>
      </c>
      <c r="F21" s="5" t="s">
        <v>20</v>
      </c>
      <c r="G21" s="5" t="s">
        <v>20</v>
      </c>
      <c r="H21" s="5" t="s">
        <v>20</v>
      </c>
      <c r="I21" s="5" t="s">
        <v>20</v>
      </c>
      <c r="J21" s="5" t="s">
        <v>20</v>
      </c>
      <c r="K21" s="5" t="s">
        <v>20</v>
      </c>
      <c r="L21" s="5" t="s">
        <v>20</v>
      </c>
      <c r="M21" s="5" t="s">
        <v>20</v>
      </c>
      <c r="N21" s="5" t="s">
        <v>20</v>
      </c>
      <c r="O21" s="5" t="s">
        <v>20</v>
      </c>
      <c r="P21" s="5" t="s">
        <v>22</v>
      </c>
      <c r="Q21" s="5" t="s">
        <v>80</v>
      </c>
      <c r="R21" s="5" t="s">
        <v>24</v>
      </c>
      <c r="S21" s="5" t="s">
        <v>20</v>
      </c>
      <c r="T21" s="5" t="s">
        <v>20</v>
      </c>
    </row>
    <row r="22" spans="1:20" ht="13.5" customHeight="1">
      <c r="A22" s="11">
        <f>SUBSTITUTE(SUBSTITUTE(CONCATENATE(F22,IF(I22="Identifier","ID",I22))," ",""),"_","")</f>
        <v>0</v>
      </c>
      <c r="B22" s="12" t="s">
        <v>77</v>
      </c>
      <c r="C22" s="11">
        <f>CONCATENATE(IF(D22="","",CONCATENATE(D22,"_ ")),E22,". ",IF(F22="","",CONCATENATE(F22,"_ ")),I22,IF(F22="","",CONCATENATE(". ",J22)))</f>
        <v>0</v>
      </c>
      <c r="D22" s="11" t="s">
        <v>20</v>
      </c>
      <c r="E22" s="11" t="s">
        <v>75</v>
      </c>
      <c r="F22" s="11" t="s">
        <v>20</v>
      </c>
      <c r="G22" s="11" t="s">
        <v>20</v>
      </c>
      <c r="H22" s="11" t="s">
        <v>20</v>
      </c>
      <c r="I22" s="11">
        <f>CONCATENATE(IF(M22="","",CONCATENATE(M22,"_ ")),N22)</f>
        <v>0</v>
      </c>
      <c r="J22" s="11">
        <f>I22</f>
        <v>0</v>
      </c>
      <c r="K22" s="11" t="s">
        <v>20</v>
      </c>
      <c r="L22" s="11" t="s">
        <v>20</v>
      </c>
      <c r="M22" s="11" t="s">
        <v>20</v>
      </c>
      <c r="N22" s="11" t="s">
        <v>81</v>
      </c>
      <c r="O22" s="11" t="s">
        <v>20</v>
      </c>
      <c r="P22" s="11" t="s">
        <v>38</v>
      </c>
      <c r="Q22" s="11" t="s">
        <v>82</v>
      </c>
      <c r="R22" s="11" t="s">
        <v>24</v>
      </c>
      <c r="S22" s="11" t="s">
        <v>20</v>
      </c>
      <c r="T22" s="11" t="s">
        <v>20</v>
      </c>
    </row>
    <row r="23" spans="1:20" ht="13.5" customHeight="1">
      <c r="A23" s="4">
        <f>SUBSTITUTE(CONCATENATE(D23,E23)," ","")</f>
        <v>0</v>
      </c>
      <c r="B23" s="5" t="s">
        <v>20</v>
      </c>
      <c r="C23" s="4">
        <f>CONCATENATE(IF(D23="","",CONCATENATE(D23,"_ ")),E23,". Details")</f>
        <v>0</v>
      </c>
      <c r="D23" s="5" t="s">
        <v>20</v>
      </c>
      <c r="E23" s="5" t="s">
        <v>81</v>
      </c>
      <c r="F23" s="5" t="s">
        <v>20</v>
      </c>
      <c r="G23" s="5" t="s">
        <v>20</v>
      </c>
      <c r="H23" s="5" t="s">
        <v>20</v>
      </c>
      <c r="I23" s="5" t="s">
        <v>20</v>
      </c>
      <c r="J23" s="5" t="s">
        <v>20</v>
      </c>
      <c r="K23" s="5" t="s">
        <v>20</v>
      </c>
      <c r="L23" s="5" t="s">
        <v>20</v>
      </c>
      <c r="M23" s="5" t="s">
        <v>20</v>
      </c>
      <c r="N23" s="5" t="s">
        <v>20</v>
      </c>
      <c r="O23" s="5" t="s">
        <v>20</v>
      </c>
      <c r="P23" s="5" t="s">
        <v>22</v>
      </c>
      <c r="Q23" s="5" t="s">
        <v>83</v>
      </c>
      <c r="R23" s="5" t="s">
        <v>24</v>
      </c>
      <c r="S23" s="5" t="s">
        <v>20</v>
      </c>
      <c r="T23" s="5" t="s">
        <v>20</v>
      </c>
    </row>
    <row r="24" spans="1:20" ht="13.5" customHeight="1">
      <c r="A24" s="6">
        <f>SUBSTITUTE(CONCATENATE(F24,G24,IF(H24="Identifier","ID",IF(AND(H24="Text",OR(F24&lt;&gt;"",G24&lt;&gt;"")),"",H24)),IF(AND(J24&lt;&gt;"Text",H24&lt;&gt;J24,NOT(AND(H24="URI",J24="Identifier")),NOT(AND(H24="UUID",J24="Identifier"))),IF(J24="Identifier","ID",J24),""))," ","")</f>
        <v>0</v>
      </c>
      <c r="B24" s="7" t="s">
        <v>25</v>
      </c>
      <c r="C24" s="8">
        <f>CONCATENATE(IF(D24="","",CONCATENATE(D24,"_ ")),E24,". ",IF(F24="","",CONCATENATE(F24,"_ ")),I24,IF(OR(F24&lt;&gt;"",I24&lt;&gt;J24),CONCATENATE(". ",J24),""))</f>
        <v>0</v>
      </c>
      <c r="D24" s="9" t="s">
        <v>20</v>
      </c>
      <c r="E24" s="9" t="s">
        <v>81</v>
      </c>
      <c r="F24" s="9" t="s">
        <v>20</v>
      </c>
      <c r="G24" s="9" t="s">
        <v>20</v>
      </c>
      <c r="H24" s="9" t="s">
        <v>27</v>
      </c>
      <c r="I24" s="10">
        <f>IF(G24&lt;&gt;"",CONCATENATE(G24," ",H24),H24)</f>
        <v>0</v>
      </c>
      <c r="J24" s="9" t="s">
        <v>27</v>
      </c>
      <c r="K24" s="9" t="s">
        <v>20</v>
      </c>
      <c r="L24" s="8">
        <f>IF(K24&lt;&gt;"",CONCATENATE(K24,"_ ",J24,". Type"),CONCATENATE(J24,". Type"))</f>
        <v>0</v>
      </c>
      <c r="M24" s="8" t="s">
        <v>20</v>
      </c>
      <c r="N24" s="8" t="s">
        <v>20</v>
      </c>
      <c r="O24" s="9" t="s">
        <v>20</v>
      </c>
      <c r="P24" s="8" t="s">
        <v>28</v>
      </c>
      <c r="Q24" s="9" t="s">
        <v>84</v>
      </c>
      <c r="R24" s="9" t="s">
        <v>24</v>
      </c>
      <c r="S24" s="9" t="s">
        <v>20</v>
      </c>
      <c r="T24" s="9" t="s">
        <v>20</v>
      </c>
    </row>
    <row r="25" spans="1:20" ht="13.5" customHeight="1">
      <c r="A25" s="4">
        <f>SUBSTITUTE(CONCATENATE(D25,E25)," ","")</f>
        <v>0</v>
      </c>
      <c r="B25" s="5" t="s">
        <v>20</v>
      </c>
      <c r="C25" s="4">
        <f>CONCATENATE(IF(D25="","",CONCATENATE(D25,"_ ")),E25,". Details")</f>
        <v>0</v>
      </c>
      <c r="D25" s="5" t="s">
        <v>20</v>
      </c>
      <c r="E25" s="5" t="s">
        <v>85</v>
      </c>
      <c r="F25" s="5" t="s">
        <v>20</v>
      </c>
      <c r="G25" s="5" t="s">
        <v>20</v>
      </c>
      <c r="H25" s="5" t="s">
        <v>20</v>
      </c>
      <c r="I25" s="5" t="s">
        <v>20</v>
      </c>
      <c r="J25" s="5" t="s">
        <v>20</v>
      </c>
      <c r="K25" s="5" t="s">
        <v>20</v>
      </c>
      <c r="L25" s="5" t="s">
        <v>20</v>
      </c>
      <c r="M25" s="5" t="s">
        <v>20</v>
      </c>
      <c r="N25" s="5" t="s">
        <v>20</v>
      </c>
      <c r="O25" s="5" t="s">
        <v>20</v>
      </c>
      <c r="P25" s="5" t="s">
        <v>22</v>
      </c>
      <c r="Q25" s="5" t="s">
        <v>86</v>
      </c>
      <c r="R25" s="5" t="s">
        <v>24</v>
      </c>
      <c r="S25" s="5" t="s">
        <v>20</v>
      </c>
      <c r="T25" s="5" t="s">
        <v>20</v>
      </c>
    </row>
    <row r="26" spans="1:20" ht="13.5" customHeight="1">
      <c r="A26" s="6">
        <f aca="true" t="shared" si="20" ref="A26:A38">SUBSTITUTE(CONCATENATE(F26,G26,IF(H26="Identifier","ID",IF(AND(H26="Text",OR(F26&lt;&gt;"",G26&lt;&gt;"")),"",H26)),IF(AND(J26&lt;&gt;"Text",H26&lt;&gt;J26,NOT(AND(H26="URI",J26="Identifier")),NOT(AND(H26="UUID",J26="Identifier"))),IF(J26="Identifier","ID",J26),""))," ","")</f>
        <v>0</v>
      </c>
      <c r="B26" s="7" t="s">
        <v>30</v>
      </c>
      <c r="C26" s="8">
        <f aca="true" t="shared" si="21" ref="C26:C38">CONCATENATE(IF(D26="","",CONCATENATE(D26,"_ ")),E26,". ",IF(F26="","",CONCATENATE(F26,"_ ")),I26,IF(OR(F26&lt;&gt;"",I26&lt;&gt;J26),CONCATENATE(". ",J26),""))</f>
        <v>0</v>
      </c>
      <c r="D26" s="9" t="s">
        <v>20</v>
      </c>
      <c r="E26" s="9" t="s">
        <v>85</v>
      </c>
      <c r="F26" s="9" t="s">
        <v>20</v>
      </c>
      <c r="G26" s="9" t="s">
        <v>20</v>
      </c>
      <c r="H26" s="9" t="s">
        <v>27</v>
      </c>
      <c r="I26" s="10">
        <f aca="true" t="shared" si="22" ref="I26:I38">IF(G26&lt;&gt;"",CONCATENATE(G26," ",H26),H26)</f>
        <v>0</v>
      </c>
      <c r="J26" s="9" t="s">
        <v>27</v>
      </c>
      <c r="K26" s="9" t="s">
        <v>20</v>
      </c>
      <c r="L26" s="8">
        <f aca="true" t="shared" si="23" ref="L26:L38">IF(K26&lt;&gt;"",CONCATENATE(K26,"_ ",J26,". Type"),CONCATENATE(J26,". Type"))</f>
        <v>0</v>
      </c>
      <c r="M26" s="8" t="s">
        <v>20</v>
      </c>
      <c r="N26" s="8" t="s">
        <v>20</v>
      </c>
      <c r="O26" s="9" t="s">
        <v>20</v>
      </c>
      <c r="P26" s="8" t="s">
        <v>28</v>
      </c>
      <c r="Q26" s="9" t="s">
        <v>87</v>
      </c>
      <c r="R26" s="9" t="s">
        <v>24</v>
      </c>
      <c r="S26" s="9" t="s">
        <v>20</v>
      </c>
      <c r="T26" s="9" t="s">
        <v>20</v>
      </c>
    </row>
    <row r="27" spans="1:20" ht="13.5" customHeight="1">
      <c r="A27" s="6">
        <f t="shared" si="20"/>
        <v>0</v>
      </c>
      <c r="B27" s="7" t="s">
        <v>45</v>
      </c>
      <c r="C27" s="8">
        <f t="shared" si="21"/>
        <v>0</v>
      </c>
      <c r="D27" s="9" t="s">
        <v>20</v>
      </c>
      <c r="E27" s="9" t="s">
        <v>85</v>
      </c>
      <c r="F27" s="9" t="s">
        <v>20</v>
      </c>
      <c r="G27" s="9" t="s">
        <v>20</v>
      </c>
      <c r="H27" s="9" t="s">
        <v>88</v>
      </c>
      <c r="I27" s="10">
        <f t="shared" si="22"/>
        <v>0</v>
      </c>
      <c r="J27" s="9" t="s">
        <v>55</v>
      </c>
      <c r="K27" s="9" t="s">
        <v>20</v>
      </c>
      <c r="L27" s="8">
        <f t="shared" si="23"/>
        <v>0</v>
      </c>
      <c r="M27" s="8" t="s">
        <v>20</v>
      </c>
      <c r="N27" s="8" t="s">
        <v>20</v>
      </c>
      <c r="O27" s="9" t="s">
        <v>20</v>
      </c>
      <c r="P27" s="8" t="s">
        <v>28</v>
      </c>
      <c r="Q27" s="9" t="s">
        <v>89</v>
      </c>
      <c r="R27" s="9" t="s">
        <v>24</v>
      </c>
      <c r="S27" s="9" t="s">
        <v>20</v>
      </c>
      <c r="T27" s="9" t="s">
        <v>20</v>
      </c>
    </row>
    <row r="28" spans="1:20" ht="13.5" customHeight="1">
      <c r="A28" s="6">
        <f t="shared" si="20"/>
        <v>0</v>
      </c>
      <c r="B28" s="7" t="s">
        <v>30</v>
      </c>
      <c r="C28" s="8">
        <f t="shared" si="21"/>
        <v>0</v>
      </c>
      <c r="D28" s="9" t="s">
        <v>20</v>
      </c>
      <c r="E28" s="9" t="s">
        <v>85</v>
      </c>
      <c r="F28" s="9" t="s">
        <v>20</v>
      </c>
      <c r="G28" s="9" t="s">
        <v>90</v>
      </c>
      <c r="H28" s="9" t="s">
        <v>52</v>
      </c>
      <c r="I28" s="10">
        <f t="shared" si="22"/>
        <v>0</v>
      </c>
      <c r="J28" s="9" t="s">
        <v>52</v>
      </c>
      <c r="K28" s="9" t="s">
        <v>20</v>
      </c>
      <c r="L28" s="8">
        <f t="shared" si="23"/>
        <v>0</v>
      </c>
      <c r="M28" s="8" t="s">
        <v>20</v>
      </c>
      <c r="N28" s="8" t="s">
        <v>20</v>
      </c>
      <c r="O28" s="9" t="s">
        <v>20</v>
      </c>
      <c r="P28" s="8" t="s">
        <v>28</v>
      </c>
      <c r="Q28" s="9" t="s">
        <v>91</v>
      </c>
      <c r="R28" s="9" t="s">
        <v>24</v>
      </c>
      <c r="S28" s="9" t="s">
        <v>20</v>
      </c>
      <c r="T28" s="9" t="s">
        <v>20</v>
      </c>
    </row>
    <row r="29" spans="1:20" ht="13.5" customHeight="1">
      <c r="A29" s="6">
        <f t="shared" si="20"/>
        <v>0</v>
      </c>
      <c r="B29" s="7" t="s">
        <v>30</v>
      </c>
      <c r="C29" s="8">
        <f t="shared" si="21"/>
        <v>0</v>
      </c>
      <c r="D29" s="9" t="s">
        <v>20</v>
      </c>
      <c r="E29" s="9" t="s">
        <v>85</v>
      </c>
      <c r="F29" s="9" t="s">
        <v>20</v>
      </c>
      <c r="G29" s="9" t="s">
        <v>92</v>
      </c>
      <c r="H29" s="9" t="s">
        <v>52</v>
      </c>
      <c r="I29" s="10">
        <f t="shared" si="22"/>
        <v>0</v>
      </c>
      <c r="J29" s="9" t="s">
        <v>52</v>
      </c>
      <c r="K29" s="9" t="s">
        <v>20</v>
      </c>
      <c r="L29" s="8">
        <f t="shared" si="23"/>
        <v>0</v>
      </c>
      <c r="M29" s="8" t="s">
        <v>20</v>
      </c>
      <c r="N29" s="8" t="s">
        <v>20</v>
      </c>
      <c r="O29" s="9" t="s">
        <v>20</v>
      </c>
      <c r="P29" s="8" t="s">
        <v>28</v>
      </c>
      <c r="Q29" s="9" t="s">
        <v>93</v>
      </c>
      <c r="R29" s="9" t="s">
        <v>24</v>
      </c>
      <c r="S29" s="9" t="s">
        <v>20</v>
      </c>
      <c r="T29" s="9" t="s">
        <v>20</v>
      </c>
    </row>
    <row r="30" spans="1:20" ht="13.5" customHeight="1">
      <c r="A30" s="6">
        <f t="shared" si="20"/>
        <v>0</v>
      </c>
      <c r="B30" s="7" t="s">
        <v>30</v>
      </c>
      <c r="C30" s="8">
        <f t="shared" si="21"/>
        <v>0</v>
      </c>
      <c r="D30" s="9" t="s">
        <v>20</v>
      </c>
      <c r="E30" s="9" t="s">
        <v>85</v>
      </c>
      <c r="F30" s="9" t="s">
        <v>20</v>
      </c>
      <c r="G30" s="9" t="s">
        <v>31</v>
      </c>
      <c r="H30" s="9" t="s">
        <v>27</v>
      </c>
      <c r="I30" s="10">
        <f t="shared" si="22"/>
        <v>0</v>
      </c>
      <c r="J30" s="9" t="s">
        <v>27</v>
      </c>
      <c r="K30" s="9" t="s">
        <v>20</v>
      </c>
      <c r="L30" s="8">
        <f t="shared" si="23"/>
        <v>0</v>
      </c>
      <c r="M30" s="8" t="s">
        <v>20</v>
      </c>
      <c r="N30" s="8" t="s">
        <v>20</v>
      </c>
      <c r="O30" s="9" t="s">
        <v>20</v>
      </c>
      <c r="P30" s="8" t="s">
        <v>28</v>
      </c>
      <c r="Q30" s="9" t="s">
        <v>94</v>
      </c>
      <c r="R30" s="9" t="s">
        <v>24</v>
      </c>
      <c r="S30" s="9" t="s">
        <v>20</v>
      </c>
      <c r="T30" s="9" t="s">
        <v>20</v>
      </c>
    </row>
    <row r="31" spans="1:20" ht="13.5" customHeight="1">
      <c r="A31" s="6">
        <f t="shared" si="20"/>
        <v>0</v>
      </c>
      <c r="B31" s="7" t="s">
        <v>30</v>
      </c>
      <c r="C31" s="8">
        <f t="shared" si="21"/>
        <v>0</v>
      </c>
      <c r="D31" s="9" t="s">
        <v>20</v>
      </c>
      <c r="E31" s="9" t="s">
        <v>85</v>
      </c>
      <c r="F31" s="9" t="s">
        <v>20</v>
      </c>
      <c r="G31" s="9" t="s">
        <v>33</v>
      </c>
      <c r="H31" s="9" t="s">
        <v>27</v>
      </c>
      <c r="I31" s="10">
        <f t="shared" si="22"/>
        <v>0</v>
      </c>
      <c r="J31" s="9" t="s">
        <v>27</v>
      </c>
      <c r="K31" s="9" t="s">
        <v>20</v>
      </c>
      <c r="L31" s="8">
        <f t="shared" si="23"/>
        <v>0</v>
      </c>
      <c r="M31" s="8" t="s">
        <v>20</v>
      </c>
      <c r="N31" s="8" t="s">
        <v>20</v>
      </c>
      <c r="O31" s="9" t="s">
        <v>20</v>
      </c>
      <c r="P31" s="8" t="s">
        <v>28</v>
      </c>
      <c r="Q31" s="9" t="s">
        <v>95</v>
      </c>
      <c r="R31" s="9" t="s">
        <v>24</v>
      </c>
      <c r="S31" s="9" t="s">
        <v>20</v>
      </c>
      <c r="T31" s="9" t="s">
        <v>20</v>
      </c>
    </row>
    <row r="32" spans="1:20" ht="13.5" customHeight="1">
      <c r="A32" s="6">
        <f t="shared" si="20"/>
        <v>0</v>
      </c>
      <c r="B32" s="7" t="s">
        <v>30</v>
      </c>
      <c r="C32" s="8">
        <f t="shared" si="21"/>
        <v>0</v>
      </c>
      <c r="D32" s="9" t="s">
        <v>20</v>
      </c>
      <c r="E32" s="9" t="s">
        <v>85</v>
      </c>
      <c r="F32" s="9" t="s">
        <v>20</v>
      </c>
      <c r="G32" s="9" t="s">
        <v>35</v>
      </c>
      <c r="H32" s="9" t="s">
        <v>27</v>
      </c>
      <c r="I32" s="10">
        <f t="shared" si="22"/>
        <v>0</v>
      </c>
      <c r="J32" s="9" t="s">
        <v>27</v>
      </c>
      <c r="K32" s="9" t="s">
        <v>20</v>
      </c>
      <c r="L32" s="8">
        <f t="shared" si="23"/>
        <v>0</v>
      </c>
      <c r="M32" s="8" t="s">
        <v>20</v>
      </c>
      <c r="N32" s="8" t="s">
        <v>20</v>
      </c>
      <c r="O32" s="9" t="s">
        <v>20</v>
      </c>
      <c r="P32" s="8" t="s">
        <v>28</v>
      </c>
      <c r="Q32" s="9" t="s">
        <v>96</v>
      </c>
      <c r="R32" s="9" t="s">
        <v>24</v>
      </c>
      <c r="S32" s="9" t="s">
        <v>20</v>
      </c>
      <c r="T32" s="9" t="s">
        <v>20</v>
      </c>
    </row>
    <row r="33" spans="1:20" ht="13.5" customHeight="1">
      <c r="A33" s="6">
        <f t="shared" si="20"/>
        <v>0</v>
      </c>
      <c r="B33" s="7" t="s">
        <v>30</v>
      </c>
      <c r="C33" s="8">
        <f t="shared" si="21"/>
        <v>0</v>
      </c>
      <c r="D33" s="9" t="s">
        <v>20</v>
      </c>
      <c r="E33" s="9" t="s">
        <v>85</v>
      </c>
      <c r="F33" s="9" t="s">
        <v>20</v>
      </c>
      <c r="G33" s="9" t="s">
        <v>97</v>
      </c>
      <c r="H33" s="9" t="s">
        <v>27</v>
      </c>
      <c r="I33" s="10">
        <f t="shared" si="22"/>
        <v>0</v>
      </c>
      <c r="J33" s="9" t="s">
        <v>27</v>
      </c>
      <c r="K33" s="9" t="s">
        <v>20</v>
      </c>
      <c r="L33" s="8">
        <f t="shared" si="23"/>
        <v>0</v>
      </c>
      <c r="M33" s="8" t="s">
        <v>20</v>
      </c>
      <c r="N33" s="8" t="s">
        <v>20</v>
      </c>
      <c r="O33" s="9" t="s">
        <v>20</v>
      </c>
      <c r="P33" s="8" t="s">
        <v>28</v>
      </c>
      <c r="Q33" s="9" t="s">
        <v>98</v>
      </c>
      <c r="R33" s="9" t="s">
        <v>24</v>
      </c>
      <c r="S33" s="9" t="s">
        <v>20</v>
      </c>
      <c r="T33" s="9" t="s">
        <v>20</v>
      </c>
    </row>
    <row r="34" spans="1:20" ht="13.5" customHeight="1">
      <c r="A34" s="6">
        <f t="shared" si="20"/>
        <v>0</v>
      </c>
      <c r="B34" s="7" t="s">
        <v>30</v>
      </c>
      <c r="C34" s="8">
        <f t="shared" si="21"/>
        <v>0</v>
      </c>
      <c r="D34" s="9" t="s">
        <v>20</v>
      </c>
      <c r="E34" s="9" t="s">
        <v>85</v>
      </c>
      <c r="F34" s="9" t="s">
        <v>20</v>
      </c>
      <c r="G34" s="9" t="s">
        <v>99</v>
      </c>
      <c r="H34" s="9" t="s">
        <v>52</v>
      </c>
      <c r="I34" s="10">
        <f t="shared" si="22"/>
        <v>0</v>
      </c>
      <c r="J34" s="9" t="s">
        <v>52</v>
      </c>
      <c r="K34" s="9" t="s">
        <v>20</v>
      </c>
      <c r="L34" s="8">
        <f t="shared" si="23"/>
        <v>0</v>
      </c>
      <c r="M34" s="8" t="s">
        <v>20</v>
      </c>
      <c r="N34" s="8" t="s">
        <v>20</v>
      </c>
      <c r="O34" s="9" t="s">
        <v>20</v>
      </c>
      <c r="P34" s="8" t="s">
        <v>28</v>
      </c>
      <c r="Q34" s="9" t="s">
        <v>100</v>
      </c>
      <c r="R34" s="9" t="s">
        <v>24</v>
      </c>
      <c r="S34" s="9" t="s">
        <v>20</v>
      </c>
      <c r="T34" s="9" t="s">
        <v>20</v>
      </c>
    </row>
    <row r="35" spans="1:20" ht="13.5" customHeight="1">
      <c r="A35" s="6">
        <f t="shared" si="20"/>
        <v>0</v>
      </c>
      <c r="B35" s="7" t="s">
        <v>30</v>
      </c>
      <c r="C35" s="8">
        <f t="shared" si="21"/>
        <v>0</v>
      </c>
      <c r="D35" s="9" t="s">
        <v>20</v>
      </c>
      <c r="E35" s="9" t="s">
        <v>85</v>
      </c>
      <c r="F35" s="9" t="s">
        <v>20</v>
      </c>
      <c r="G35" s="9" t="s">
        <v>101</v>
      </c>
      <c r="H35" s="9" t="s">
        <v>27</v>
      </c>
      <c r="I35" s="10">
        <f t="shared" si="22"/>
        <v>0</v>
      </c>
      <c r="J35" s="9" t="s">
        <v>27</v>
      </c>
      <c r="K35" s="9" t="s">
        <v>20</v>
      </c>
      <c r="L35" s="8">
        <f t="shared" si="23"/>
        <v>0</v>
      </c>
      <c r="M35" s="8" t="s">
        <v>20</v>
      </c>
      <c r="N35" s="8" t="s">
        <v>20</v>
      </c>
      <c r="O35" s="9" t="s">
        <v>20</v>
      </c>
      <c r="P35" s="8" t="s">
        <v>28</v>
      </c>
      <c r="Q35" s="9" t="s">
        <v>102</v>
      </c>
      <c r="R35" s="9" t="s">
        <v>24</v>
      </c>
      <c r="S35" s="9" t="s">
        <v>20</v>
      </c>
      <c r="T35" s="9" t="s">
        <v>20</v>
      </c>
    </row>
    <row r="36" spans="1:20" ht="13.5" customHeight="1">
      <c r="A36" s="6">
        <f t="shared" si="20"/>
        <v>0</v>
      </c>
      <c r="B36" s="7" t="s">
        <v>25</v>
      </c>
      <c r="C36" s="8">
        <f t="shared" si="21"/>
        <v>0</v>
      </c>
      <c r="D36" s="9" t="s">
        <v>20</v>
      </c>
      <c r="E36" s="9" t="s">
        <v>85</v>
      </c>
      <c r="F36" s="9" t="s">
        <v>20</v>
      </c>
      <c r="G36" s="9" t="s">
        <v>103</v>
      </c>
      <c r="H36" s="9" t="s">
        <v>104</v>
      </c>
      <c r="I36" s="10">
        <f t="shared" si="22"/>
        <v>0</v>
      </c>
      <c r="J36" s="9" t="s">
        <v>104</v>
      </c>
      <c r="K36" s="9" t="s">
        <v>20</v>
      </c>
      <c r="L36" s="8">
        <f t="shared" si="23"/>
        <v>0</v>
      </c>
      <c r="M36" s="8" t="s">
        <v>20</v>
      </c>
      <c r="N36" s="8" t="s">
        <v>20</v>
      </c>
      <c r="O36" s="9" t="s">
        <v>20</v>
      </c>
      <c r="P36" s="8" t="s">
        <v>28</v>
      </c>
      <c r="Q36" s="9" t="s">
        <v>105</v>
      </c>
      <c r="R36" s="9" t="s">
        <v>24</v>
      </c>
      <c r="S36" s="9" t="s">
        <v>20</v>
      </c>
      <c r="T36" s="9" t="s">
        <v>20</v>
      </c>
    </row>
    <row r="37" spans="1:20" ht="13.5" customHeight="1">
      <c r="A37" s="6">
        <f t="shared" si="20"/>
        <v>0</v>
      </c>
      <c r="B37" s="7" t="s">
        <v>30</v>
      </c>
      <c r="C37" s="8">
        <f t="shared" si="21"/>
        <v>0</v>
      </c>
      <c r="D37" s="9" t="s">
        <v>20</v>
      </c>
      <c r="E37" s="9" t="s">
        <v>85</v>
      </c>
      <c r="F37" s="9" t="s">
        <v>20</v>
      </c>
      <c r="G37" s="9" t="s">
        <v>103</v>
      </c>
      <c r="H37" s="9" t="s">
        <v>106</v>
      </c>
      <c r="I37" s="10">
        <f t="shared" si="22"/>
        <v>0</v>
      </c>
      <c r="J37" s="9" t="s">
        <v>55</v>
      </c>
      <c r="K37" s="9" t="s">
        <v>20</v>
      </c>
      <c r="L37" s="8">
        <f t="shared" si="23"/>
        <v>0</v>
      </c>
      <c r="M37" s="8" t="s">
        <v>20</v>
      </c>
      <c r="N37" s="8" t="s">
        <v>20</v>
      </c>
      <c r="O37" s="9" t="s">
        <v>20</v>
      </c>
      <c r="P37" s="8" t="s">
        <v>28</v>
      </c>
      <c r="Q37" s="9" t="s">
        <v>107</v>
      </c>
      <c r="R37" s="9" t="s">
        <v>24</v>
      </c>
      <c r="S37" s="9" t="s">
        <v>20</v>
      </c>
      <c r="T37" s="9" t="s">
        <v>20</v>
      </c>
    </row>
    <row r="38" spans="1:20" ht="13.5" customHeight="1">
      <c r="A38" s="6">
        <f t="shared" si="20"/>
        <v>0</v>
      </c>
      <c r="B38" s="7" t="s">
        <v>30</v>
      </c>
      <c r="C38" s="8">
        <f t="shared" si="21"/>
        <v>0</v>
      </c>
      <c r="D38" s="9" t="s">
        <v>20</v>
      </c>
      <c r="E38" s="9" t="s">
        <v>85</v>
      </c>
      <c r="F38" s="9" t="s">
        <v>20</v>
      </c>
      <c r="G38" s="9" t="s">
        <v>108</v>
      </c>
      <c r="H38" s="9" t="s">
        <v>54</v>
      </c>
      <c r="I38" s="10">
        <f t="shared" si="22"/>
        <v>0</v>
      </c>
      <c r="J38" s="9" t="s">
        <v>55</v>
      </c>
      <c r="K38" s="9" t="s">
        <v>20</v>
      </c>
      <c r="L38" s="8">
        <f t="shared" si="23"/>
        <v>0</v>
      </c>
      <c r="M38" s="8" t="s">
        <v>20</v>
      </c>
      <c r="N38" s="8" t="s">
        <v>20</v>
      </c>
      <c r="O38" s="9" t="s">
        <v>20</v>
      </c>
      <c r="P38" s="8" t="s">
        <v>28</v>
      </c>
      <c r="Q38" s="9" t="s">
        <v>109</v>
      </c>
      <c r="R38" s="9" t="s">
        <v>24</v>
      </c>
      <c r="S38" s="9" t="s">
        <v>20</v>
      </c>
      <c r="T38" s="9" t="s">
        <v>20</v>
      </c>
    </row>
    <row r="39" spans="1:20" ht="13.5" customHeight="1">
      <c r="A39" s="11">
        <f aca="true" t="shared" si="24" ref="A39:A42">SUBSTITUTE(SUBSTITUTE(CONCATENATE(F39,IF(I39="Identifier","ID",I39))," ",""),"_","")</f>
        <v>0</v>
      </c>
      <c r="B39" s="12" t="s">
        <v>30</v>
      </c>
      <c r="C39" s="11">
        <f aca="true" t="shared" si="25" ref="C39:C42">CONCATENATE(IF(D39="","",CONCATENATE(D39,"_ ")),E39,". ",IF(F39="","",CONCATENATE(F39,"_ ")),I39,IF(F39="","",CONCATENATE(". ",J39)))</f>
        <v>0</v>
      </c>
      <c r="D39" s="11" t="s">
        <v>20</v>
      </c>
      <c r="E39" s="11" t="s">
        <v>85</v>
      </c>
      <c r="F39" s="11" t="s">
        <v>110</v>
      </c>
      <c r="G39" s="11" t="s">
        <v>20</v>
      </c>
      <c r="H39" s="11" t="s">
        <v>20</v>
      </c>
      <c r="I39" s="11">
        <f aca="true" t="shared" si="26" ref="I39:I42">CONCATENATE(IF(M39="","",CONCATENATE(M39,"_ ")),N39)</f>
        <v>0</v>
      </c>
      <c r="J39" s="11">
        <f aca="true" t="shared" si="27" ref="J39:J42">I39</f>
        <v>0</v>
      </c>
      <c r="K39" s="11" t="s">
        <v>20</v>
      </c>
      <c r="L39" s="11" t="s">
        <v>20</v>
      </c>
      <c r="M39" s="11" t="s">
        <v>20</v>
      </c>
      <c r="N39" s="11" t="s">
        <v>48</v>
      </c>
      <c r="O39" s="11" t="s">
        <v>20</v>
      </c>
      <c r="P39" s="11" t="s">
        <v>38</v>
      </c>
      <c r="Q39" s="11" t="s">
        <v>111</v>
      </c>
      <c r="R39" s="11" t="s">
        <v>24</v>
      </c>
      <c r="S39" s="11" t="s">
        <v>20</v>
      </c>
      <c r="T39" s="11" t="s">
        <v>20</v>
      </c>
    </row>
    <row r="40" spans="1:20" ht="13.5" customHeight="1">
      <c r="A40" s="11">
        <f t="shared" si="24"/>
        <v>0</v>
      </c>
      <c r="B40" s="12" t="s">
        <v>30</v>
      </c>
      <c r="C40" s="11">
        <f t="shared" si="25"/>
        <v>0</v>
      </c>
      <c r="D40" s="11" t="s">
        <v>20</v>
      </c>
      <c r="E40" s="11" t="s">
        <v>85</v>
      </c>
      <c r="F40" s="11" t="s">
        <v>112</v>
      </c>
      <c r="G40" s="11" t="s">
        <v>20</v>
      </c>
      <c r="H40" s="11" t="s">
        <v>20</v>
      </c>
      <c r="I40" s="11">
        <f t="shared" si="26"/>
        <v>0</v>
      </c>
      <c r="J40" s="11">
        <f t="shared" si="27"/>
        <v>0</v>
      </c>
      <c r="K40" s="11" t="s">
        <v>20</v>
      </c>
      <c r="L40" s="11" t="s">
        <v>20</v>
      </c>
      <c r="M40" s="11" t="s">
        <v>20</v>
      </c>
      <c r="N40" s="11" t="s">
        <v>48</v>
      </c>
      <c r="O40" s="11" t="s">
        <v>20</v>
      </c>
      <c r="P40" s="11" t="s">
        <v>38</v>
      </c>
      <c r="Q40" s="11" t="s">
        <v>113</v>
      </c>
      <c r="R40" s="11" t="s">
        <v>24</v>
      </c>
      <c r="S40" s="11" t="s">
        <v>20</v>
      </c>
      <c r="T40" s="11" t="s">
        <v>20</v>
      </c>
    </row>
    <row r="41" spans="1:20" ht="13.5" customHeight="1">
      <c r="A41" s="11">
        <f t="shared" si="24"/>
        <v>0</v>
      </c>
      <c r="B41" s="12" t="s">
        <v>45</v>
      </c>
      <c r="C41" s="11">
        <f t="shared" si="25"/>
        <v>0</v>
      </c>
      <c r="D41" s="11" t="s">
        <v>20</v>
      </c>
      <c r="E41" s="11" t="s">
        <v>85</v>
      </c>
      <c r="F41" s="11" t="s">
        <v>114</v>
      </c>
      <c r="G41" s="11" t="s">
        <v>20</v>
      </c>
      <c r="H41" s="11" t="s">
        <v>20</v>
      </c>
      <c r="I41" s="11">
        <f t="shared" si="26"/>
        <v>0</v>
      </c>
      <c r="J41" s="11">
        <f t="shared" si="27"/>
        <v>0</v>
      </c>
      <c r="K41" s="11" t="s">
        <v>20</v>
      </c>
      <c r="L41" s="11" t="s">
        <v>20</v>
      </c>
      <c r="M41" s="11" t="s">
        <v>20</v>
      </c>
      <c r="N41" s="11" t="s">
        <v>48</v>
      </c>
      <c r="O41" s="11" t="s">
        <v>20</v>
      </c>
      <c r="P41" s="11" t="s">
        <v>38</v>
      </c>
      <c r="Q41" s="11" t="s">
        <v>115</v>
      </c>
      <c r="R41" s="11" t="s">
        <v>24</v>
      </c>
      <c r="S41" s="11" t="s">
        <v>20</v>
      </c>
      <c r="T41" s="11" t="s">
        <v>20</v>
      </c>
    </row>
    <row r="42" spans="1:20" ht="13.5" customHeight="1">
      <c r="A42" s="11">
        <f t="shared" si="24"/>
        <v>0</v>
      </c>
      <c r="B42" s="12" t="s">
        <v>30</v>
      </c>
      <c r="C42" s="11">
        <f t="shared" si="25"/>
        <v>0</v>
      </c>
      <c r="D42" s="11" t="s">
        <v>20</v>
      </c>
      <c r="E42" s="11" t="s">
        <v>85</v>
      </c>
      <c r="F42" s="11" t="s">
        <v>85</v>
      </c>
      <c r="G42" s="11" t="s">
        <v>20</v>
      </c>
      <c r="H42" s="11" t="s">
        <v>20</v>
      </c>
      <c r="I42" s="11">
        <f t="shared" si="26"/>
        <v>0</v>
      </c>
      <c r="J42" s="11">
        <f t="shared" si="27"/>
        <v>0</v>
      </c>
      <c r="K42" s="11" t="s">
        <v>20</v>
      </c>
      <c r="L42" s="11" t="s">
        <v>20</v>
      </c>
      <c r="M42" s="11" t="s">
        <v>20</v>
      </c>
      <c r="N42" s="11" t="s">
        <v>48</v>
      </c>
      <c r="O42" s="11" t="s">
        <v>20</v>
      </c>
      <c r="P42" s="11" t="s">
        <v>38</v>
      </c>
      <c r="Q42" s="11" t="s">
        <v>116</v>
      </c>
      <c r="R42" s="11" t="s">
        <v>24</v>
      </c>
      <c r="S42" s="11" t="s">
        <v>20</v>
      </c>
      <c r="T42" s="11" t="s">
        <v>20</v>
      </c>
    </row>
    <row r="43" spans="1:20" ht="13.5" customHeight="1">
      <c r="A43" s="4">
        <f>SUBSTITUTE(CONCATENATE(D43,E43)," ","")</f>
        <v>0</v>
      </c>
      <c r="B43" s="5" t="s">
        <v>20</v>
      </c>
      <c r="C43" s="4">
        <f>CONCATENATE(IF(D43="","",CONCATENATE(D43,"_ ")),E43,". Details")</f>
        <v>0</v>
      </c>
      <c r="D43" s="5" t="s">
        <v>20</v>
      </c>
      <c r="E43" s="5" t="s">
        <v>40</v>
      </c>
      <c r="F43" s="5" t="s">
        <v>20</v>
      </c>
      <c r="G43" s="5" t="s">
        <v>20</v>
      </c>
      <c r="H43" s="5" t="s">
        <v>20</v>
      </c>
      <c r="I43" s="5" t="s">
        <v>20</v>
      </c>
      <c r="J43" s="5" t="s">
        <v>20</v>
      </c>
      <c r="K43" s="5" t="s">
        <v>20</v>
      </c>
      <c r="L43" s="5" t="s">
        <v>20</v>
      </c>
      <c r="M43" s="5" t="s">
        <v>20</v>
      </c>
      <c r="N43" s="5" t="s">
        <v>20</v>
      </c>
      <c r="O43" s="5" t="s">
        <v>20</v>
      </c>
      <c r="P43" s="5" t="s">
        <v>22</v>
      </c>
      <c r="Q43" s="5" t="s">
        <v>117</v>
      </c>
      <c r="R43" s="5" t="s">
        <v>24</v>
      </c>
      <c r="S43" s="5" t="s">
        <v>20</v>
      </c>
      <c r="T43" s="5" t="s">
        <v>20</v>
      </c>
    </row>
    <row r="44" spans="1:20" ht="13.5" customHeight="1">
      <c r="A44" s="11">
        <f>SUBSTITUTE(SUBSTITUTE(CONCATENATE(F44,IF(I44="Identifier","ID",I44))," ",""),"_","")</f>
        <v>0</v>
      </c>
      <c r="B44" s="12" t="s">
        <v>77</v>
      </c>
      <c r="C44" s="11">
        <f>CONCATENATE(IF(D44="","",CONCATENATE(D44,"_ ")),E44,". ",IF(F44="","",CONCATENATE(F44,"_ ")),I44,IF(F44="","",CONCATENATE(". ",J44)))</f>
        <v>0</v>
      </c>
      <c r="D44" s="11" t="s">
        <v>20</v>
      </c>
      <c r="E44" s="11" t="s">
        <v>40</v>
      </c>
      <c r="F44" s="11" t="s">
        <v>20</v>
      </c>
      <c r="G44" s="11" t="s">
        <v>20</v>
      </c>
      <c r="H44" s="11" t="s">
        <v>20</v>
      </c>
      <c r="I44" s="11">
        <f>CONCATENATE(IF(M44="","",CONCATENATE(M44,"_ ")),N44)</f>
        <v>0</v>
      </c>
      <c r="J44" s="11">
        <f>I44</f>
        <v>0</v>
      </c>
      <c r="K44" s="11" t="s">
        <v>20</v>
      </c>
      <c r="L44" s="11" t="s">
        <v>20</v>
      </c>
      <c r="M44" s="11" t="s">
        <v>20</v>
      </c>
      <c r="N44" s="11" t="s">
        <v>85</v>
      </c>
      <c r="O44" s="11" t="s">
        <v>20</v>
      </c>
      <c r="P44" s="11" t="s">
        <v>38</v>
      </c>
      <c r="Q44" s="11" t="s">
        <v>118</v>
      </c>
      <c r="R44" s="11" t="s">
        <v>24</v>
      </c>
      <c r="S44" s="11" t="s">
        <v>20</v>
      </c>
      <c r="T44" s="11" t="s">
        <v>20</v>
      </c>
    </row>
    <row r="45" spans="1:20" s="14" customFormat="1" ht="13.5" customHeight="1">
      <c r="A45" s="13"/>
      <c r="B45" s="13"/>
      <c r="C45" s="13"/>
      <c r="D45" s="13"/>
      <c r="E45" s="13"/>
      <c r="F45" s="13"/>
      <c r="G45" s="13"/>
      <c r="H45" s="13"/>
      <c r="I45" s="13"/>
      <c r="J45" s="13"/>
      <c r="K45" s="13"/>
      <c r="L45" s="13"/>
      <c r="M45" s="13"/>
      <c r="N45" s="13"/>
      <c r="O45" s="13"/>
      <c r="P45" s="13" t="s">
        <v>42</v>
      </c>
      <c r="Q45" s="13"/>
      <c r="R45" s="13"/>
      <c r="S45" s="13"/>
      <c r="T45" s="13"/>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12144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2017-11-01T13:29:16Z</dcterms:modified>
  <cp:category/>
  <cp:version/>
  <cp:contentType/>
  <cp:contentStatus/>
  <cp:revision>83</cp:revision>
</cp:coreProperties>
</file>