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erviceGroup" sheetId="1" r:id="rId1"/>
    <sheet name="ServiceMetadata" sheetId="2" r:id="rId2"/>
    <sheet name="SMP-CommonLibrary-2.0" sheetId="3" r:id="rId3"/>
  </sheets>
  <definedNames/>
  <calcPr fullCalcOnLoad="1"/>
</workbook>
</file>

<file path=xl/comments1.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comments2.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comments3.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Current Version
The version number of this BIE. Can be used to generate change logs.</t>
        </r>
      </text>
    </comment>
    <comment ref="S1" authorId="0">
      <text>
        <r>
          <rPr>
            <sz val="10"/>
            <rFont val="Arial"/>
            <family val="2"/>
          </rPr>
          <t>Examples
These are illustrative values that a typical user might utilize, but is under no obligation to to so.</t>
        </r>
      </text>
    </comment>
  </commentList>
</comments>
</file>

<file path=xl/sharedStrings.xml><?xml version="1.0" encoding="utf-8"?>
<sst xmlns="http://schemas.openxmlformats.org/spreadsheetml/2006/main" count="655" uniqueCount="90">
  <si>
    <t>Component Name</t>
  </si>
  <si>
    <t>Cardinality</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</si>
  <si>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</si>
  <si>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</si>
  <si>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</si>
  <si>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</si>
  <si>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</si>
  <si>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</si>
  <si>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</si>
  <si>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</si>
  <si>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</si>
  <si>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</si>
  <si>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</si>
  <si>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</si>
  <si>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</si>
  <si>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Component Type</t>
  </si>
  <si>
    <t>Definition</t>
  </si>
  <si>
    <t>Current Version</t>
  </si>
  <si>
    <t>Examples</t>
  </si>
  <si>
    <t>Editor's Notes</t>
  </si>
  <si>
    <t/>
  </si>
  <si>
    <t>Service Group</t>
  </si>
  <si>
    <t>ABIE</t>
  </si>
  <si>
    <t>The ServiceGroup class holds references to the service(s) associated with a specific Participant.</t>
  </si>
  <si>
    <t>2.0</t>
  </si>
  <si>
    <t>1</t>
  </si>
  <si>
    <t>SMP Version</t>
  </si>
  <si>
    <t>Identifier</t>
  </si>
  <si>
    <t>BBIE</t>
  </si>
  <si>
    <t>The version of the Service Metadata Publishing specification in use. For SMP 2.0, this value MUST be set to “2.0”.</t>
  </si>
  <si>
    <t>Participant</t>
  </si>
  <si>
    <t>Represents a business level endpoint key that uniquely identifies a Participant in the network. Examples of identifiers are company registration and VAT numbers, DUNS numbers, GLN numbers, email addresses etc.</t>
  </si>
  <si>
    <t>0..n</t>
  </si>
  <si>
    <t>Service Reference</t>
  </si>
  <si>
    <t>ASBIE</t>
  </si>
  <si>
    <t>The ServiceReference structure holds a list of references to ServiceMetadata structures. From this list, a sender can follow the references to get each ServiceMetadata structure.</t>
  </si>
  <si>
    <t>END</t>
  </si>
  <si>
    <t>Service Metadata</t>
  </si>
  <si>
    <t>The ServiceMetadata class associates a Participant with a specific document type and the processes and endpoints available for sending the document type to the Participant.</t>
  </si>
  <si>
    <t>A service identifier representing a specific service or document type.</t>
  </si>
  <si>
    <t>urn:oasis:names:specification:ubl:schema:xsd:Invoice-2::Invoice##UBL-2.1</t>
  </si>
  <si>
    <t>1..n</t>
  </si>
  <si>
    <t>Process Metadata</t>
  </si>
  <si>
    <t>Metadata containing information about how to locate the network endpoint for the given Participant.</t>
  </si>
  <si>
    <t>Certificate</t>
  </si>
  <si>
    <t>The certificate class holds information necessary to validate the signature of the SMP service.</t>
  </si>
  <si>
    <t>0..1</t>
  </si>
  <si>
    <t>Type</t>
  </si>
  <si>
    <t>Code</t>
  </si>
  <si>
    <t>The use of the certificate being provided, expressed as a user or domain defined code.</t>
  </si>
  <si>
    <t>Description</t>
  </si>
  <si>
    <t>Text</t>
  </si>
  <si>
    <t>An optional and informal description of the certificate.</t>
  </si>
  <si>
    <t>Activation</t>
  </si>
  <si>
    <t>Date</t>
  </si>
  <si>
    <t>The date the certificate was activated.</t>
  </si>
  <si>
    <t>Expiration</t>
  </si>
  <si>
    <t>The date the certificate expires.</t>
  </si>
  <si>
    <t>Content</t>
  </si>
  <si>
    <t>Binary Object</t>
  </si>
  <si>
    <t>Holds the complete certificate of the recipient endpoint or SMP.</t>
  </si>
  <si>
    <t>Endpoint</t>
  </si>
  <si>
    <t>The Endpoint class contains information about the network endpoint of the Participant.</t>
  </si>
  <si>
    <t>Transport Profile</t>
  </si>
  <si>
    <t>Indicates the type of transport method that is being used between access points.</t>
  </si>
  <si>
    <t>A human readable description of the endpoint.</t>
  </si>
  <si>
    <t>Contact</t>
  </si>
  <si>
    <t>Represents a link to human readable contact information. This might also be an email address.</t>
  </si>
  <si>
    <t>Address</t>
  </si>
  <si>
    <t>URI</t>
  </si>
  <si>
    <t>The address of an endpoint, as a URL.</t>
  </si>
  <si>
    <t>Activation date of the service.</t>
  </si>
  <si>
    <t>Expiration date of the service.</t>
  </si>
  <si>
    <t>One or more certificates used to validate the communication with an endpoint.</t>
  </si>
  <si>
    <t>Process</t>
  </si>
  <si>
    <t>The process class holds information about the process of which the service of the Participant is a part.</t>
  </si>
  <si>
    <t>The identifier of the process.</t>
  </si>
  <si>
    <t>bdx:noprocess</t>
  </si>
  <si>
    <t>Role</t>
  </si>
  <si>
    <t>May be used to indicate the role of the participant in a process where more than two roles are defined or where distinguishing implicit roles based on service identifier is not possible.</t>
  </si>
  <si>
    <t>The ProcessMetadata class contains information about how to locate the network endpoint for the given Participant. ProcessMetadata MUST have as a child element either a Redirect element or one or more Endpoint elements. The ProcessMetadata MUST NOT contain an Endpoint element and a Redirect element at the same time.</t>
  </si>
  <si>
    <t>Information about the process of which the service of the participant is a part.</t>
  </si>
  <si>
    <t>The Endpoint element contains information about the network endpoint of the Participant.</t>
  </si>
  <si>
    <t>Redirect</t>
  </si>
  <si>
    <t>The presence of a Redirect element indicates that a client MUST follow the URL in the PublisherURI element of the Redirect class.</t>
  </si>
  <si>
    <t>The Redirect class holds the information necessary for an SMP client to follow a redirect instruction of an SMP service, and look up the Participant in the SMP Service that is being redirected to.</t>
  </si>
  <si>
    <t>Publisher</t>
  </si>
  <si>
    <t>A client MUST follow the URL in the PublisherURI element to get to the SMP holding the information.</t>
  </si>
  <si>
    <t>The certificate used to validate information signed by the destination SMP.</t>
  </si>
  <si>
    <t>The ServiceReference class associates a Participant with a specific service or document type.</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</si>
</sst>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8"/>
        <bgColor indexed="64"/>
      </patternFill>
    </fill>
  </fills>
  <borders count="3">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
    <xf numFmtId="164" fontId="0" fillId="0" borderId="0" xfId="0" applyAlignment="1">
      <alignment/>
    </xf>
    <xf numFmtId="164" fontId="1" fillId="2" borderId="1" xfId="0" applyFont="1" applyFill="1" applyBorder="1" applyAlignment="1" applyProtection="1">
      <alignment horizontal="center" vertical="top" wrapText="1"/>
      <protection/>
    </xf>
    <xf numFmtId="164" fontId="1" fillId="2" borderId="2" xfId="0" applyFont="1" applyFill="1" applyBorder="1" applyAlignment="1" applyProtection="1">
      <alignment horizontal="center" vertical="top" wrapText="1"/>
      <protection/>
    </xf>
    <xf numFmtId="164" fontId="1" fillId="3" borderId="2" xfId="0" applyFont="1" applyFill="1" applyBorder="1" applyAlignment="1" applyProtection="1">
      <alignment horizontal="center" vertical="top" wrapText="1"/>
      <protection/>
    </xf>
    <xf numFmtId="164" fontId="2" fillId="4" borderId="0" xfId="0" applyNumberFormat="1" applyFont="1" applyFill="1" applyBorder="1" applyAlignment="1" applyProtection="1">
      <alignment vertical="top" wrapText="1"/>
      <protection/>
    </xf>
    <xf numFmtId="165" fontId="2" fillId="4" borderId="0" xfId="0" applyNumberFormat="1" applyFont="1" applyFill="1" applyBorder="1" applyAlignment="1" applyProtection="1">
      <alignment vertical="top" wrapText="1"/>
      <protection/>
    </xf>
    <xf numFmtId="164" fontId="0" fillId="5" borderId="0" xfId="0" applyFont="1" applyFill="1" applyBorder="1" applyAlignment="1" applyProtection="1">
      <alignment vertical="top" wrapText="1"/>
      <protection/>
    </xf>
    <xf numFmtId="164" fontId="2" fillId="0" borderId="0" xfId="0" applyFont="1" applyAlignment="1" applyProtection="1">
      <alignment horizontal="center" vertical="top" wrapText="1"/>
      <protection/>
    </xf>
    <xf numFmtId="164" fontId="2" fillId="5" borderId="0" xfId="0" applyFont="1" applyFill="1" applyAlignment="1" applyProtection="1">
      <alignment vertical="top" wrapText="1"/>
      <protection/>
    </xf>
    <xf numFmtId="164" fontId="2" fillId="0" borderId="0" xfId="0" applyFont="1" applyAlignment="1" applyProtection="1">
      <alignment vertical="top" wrapText="1"/>
      <protection/>
    </xf>
    <xf numFmtId="164" fontId="0" fillId="5" borderId="0" xfId="0" applyFont="1" applyFill="1" applyAlignment="1" applyProtection="1">
      <alignment vertical="top" wrapText="1"/>
      <protection/>
    </xf>
    <xf numFmtId="164" fontId="2" fillId="6" borderId="0" xfId="0" applyFont="1" applyFill="1" applyBorder="1" applyAlignment="1" applyProtection="1">
      <alignment vertical="top" wrapText="1"/>
      <protection/>
    </xf>
    <xf numFmtId="164" fontId="2" fillId="6" borderId="0" xfId="0" applyFont="1" applyFill="1" applyBorder="1" applyAlignment="1" applyProtection="1">
      <alignment horizontal="center" vertical="top" wrapText="1"/>
      <protection/>
    </xf>
    <xf numFmtId="164" fontId="2" fillId="7" borderId="0" xfId="0" applyFont="1" applyFill="1" applyBorder="1" applyAlignment="1" applyProtection="1">
      <alignment vertical="top" wrapText="1"/>
      <protection/>
    </xf>
    <xf numFmtId="164" fontId="0" fillId="0" borderId="0" xfId="0" applyAlignment="1" applyProtection="1">
      <alignment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T6"/>
  <sheetViews>
    <sheetView tabSelected="1" workbookViewId="0" topLeftCell="A1">
      <selection activeCell="A1" sqref="A1"/>
    </sheetView>
  </sheetViews>
  <sheetFormatPr defaultColWidth="9.14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12.00390625" style="0" customWidth="1"/>
    <col min="19" max="19" width="45.421875" style="0" customWidth="1"/>
    <col min="20" max="20" width="64.8515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21</v>
      </c>
      <c r="F2" s="5" t="s">
        <v>20</v>
      </c>
      <c r="G2" s="5" t="s">
        <v>20</v>
      </c>
      <c r="H2" s="5" t="s">
        <v>20</v>
      </c>
      <c r="I2" s="5" t="s">
        <v>20</v>
      </c>
      <c r="J2" s="5" t="s">
        <v>20</v>
      </c>
      <c r="K2" s="5" t="s">
        <v>20</v>
      </c>
      <c r="L2" s="5" t="s">
        <v>20</v>
      </c>
      <c r="M2" s="5" t="s">
        <v>20</v>
      </c>
      <c r="N2" s="5" t="s">
        <v>20</v>
      </c>
      <c r="O2" s="5" t="s">
        <v>20</v>
      </c>
      <c r="P2" s="5" t="s">
        <v>22</v>
      </c>
      <c r="Q2" s="5" t="s">
        <v>23</v>
      </c>
      <c r="R2" s="5" t="s">
        <v>24</v>
      </c>
      <c r="S2" s="5" t="s">
        <v>20</v>
      </c>
      <c r="T2" s="5" t="s">
        <v>20</v>
      </c>
    </row>
    <row r="3" spans="1:20" ht="13.5" customHeight="1">
      <c r="A3" s="6">
        <f aca="true" t="shared" si="0" ref="A3:A4">SUBSTITUTE(CONCATENATE(F3,G3,IF(H3="Identifier","ID",IF(AND(H3="Text",OR(F3&lt;&gt;"",G3&lt;&gt;"")),"",H3)),IF(AND(J3&lt;&gt;"Text",H3&lt;&gt;J3,NOT(AND(H3="URI",J3="Identifier")),NOT(AND(H3="UUID",J3="Identifier"))),IF(J3="Identifier","ID",J3),""))," ","")</f>
        <v>0</v>
      </c>
      <c r="B3" s="7" t="s">
        <v>25</v>
      </c>
      <c r="C3" s="8">
        <f aca="true" t="shared" si="1" ref="C3:C4">CONCATENATE(IF(D3="","",CONCATENATE(D3,"_ ")),E3,". ",IF(F3="","",CONCATENATE(F3,"_ ")),I3,IF(OR(F3&lt;&gt;"",I3&lt;&gt;J3),CONCATENATE(". ",J3),""))</f>
        <v>0</v>
      </c>
      <c r="D3" s="9" t="s">
        <v>20</v>
      </c>
      <c r="E3" s="9" t="s">
        <v>21</v>
      </c>
      <c r="F3" s="9" t="s">
        <v>20</v>
      </c>
      <c r="G3" s="9" t="s">
        <v>26</v>
      </c>
      <c r="H3" s="9" t="s">
        <v>27</v>
      </c>
      <c r="I3" s="10">
        <f aca="true" t="shared" si="2" ref="I3:I4">IF(G3&lt;&gt;"",CONCATENATE(G3," ",H3),H3)</f>
        <v>0</v>
      </c>
      <c r="J3" s="9" t="s">
        <v>27</v>
      </c>
      <c r="K3" s="9" t="s">
        <v>20</v>
      </c>
      <c r="L3" s="8">
        <f aca="true" t="shared" si="3" ref="L3:L4">IF(K3&lt;&gt;"",CONCATENATE(K3,"_ ",J3,". Type"),CONCATENATE(J3,". Type"))</f>
        <v>0</v>
      </c>
      <c r="M3" s="8" t="s">
        <v>20</v>
      </c>
      <c r="N3" s="8" t="s">
        <v>20</v>
      </c>
      <c r="O3" s="9" t="s">
        <v>20</v>
      </c>
      <c r="P3" s="8" t="s">
        <v>28</v>
      </c>
      <c r="Q3" s="9" t="s">
        <v>29</v>
      </c>
      <c r="R3" s="9" t="s">
        <v>24</v>
      </c>
      <c r="S3" s="9" t="s">
        <v>20</v>
      </c>
      <c r="T3" s="9" t="s">
        <v>20</v>
      </c>
    </row>
    <row r="4" spans="1:20" ht="13.5" customHeight="1">
      <c r="A4" s="6">
        <f t="shared" si="0"/>
        <v>0</v>
      </c>
      <c r="B4" s="7" t="s">
        <v>25</v>
      </c>
      <c r="C4" s="8">
        <f t="shared" si="1"/>
        <v>0</v>
      </c>
      <c r="D4" s="9" t="s">
        <v>20</v>
      </c>
      <c r="E4" s="9" t="s">
        <v>21</v>
      </c>
      <c r="F4" s="9" t="s">
        <v>20</v>
      </c>
      <c r="G4" s="9" t="s">
        <v>30</v>
      </c>
      <c r="H4" s="9" t="s">
        <v>27</v>
      </c>
      <c r="I4" s="10">
        <f t="shared" si="2"/>
        <v>0</v>
      </c>
      <c r="J4" s="9" t="s">
        <v>27</v>
      </c>
      <c r="K4" s="9" t="s">
        <v>20</v>
      </c>
      <c r="L4" s="8">
        <f t="shared" si="3"/>
        <v>0</v>
      </c>
      <c r="M4" s="8" t="s">
        <v>20</v>
      </c>
      <c r="N4" s="8" t="s">
        <v>20</v>
      </c>
      <c r="O4" s="9" t="s">
        <v>20</v>
      </c>
      <c r="P4" s="8" t="s">
        <v>28</v>
      </c>
      <c r="Q4" s="9" t="s">
        <v>31</v>
      </c>
      <c r="R4" s="9" t="s">
        <v>24</v>
      </c>
      <c r="S4" s="9" t="s">
        <v>20</v>
      </c>
      <c r="T4" s="9" t="s">
        <v>20</v>
      </c>
    </row>
    <row r="5" spans="1:20" ht="13.5" customHeight="1">
      <c r="A5" s="11">
        <f>SUBSTITUTE(SUBSTITUTE(CONCATENATE(F5,IF(I5="Identifier","ID",I5))," ",""),"_","")</f>
        <v>0</v>
      </c>
      <c r="B5" s="12" t="s">
        <v>32</v>
      </c>
      <c r="C5" s="11">
        <f>CONCATENATE(IF(D5="","",CONCATENATE(D5,"_ ")),E5,". ",IF(F5="","",CONCATENATE(F5,"_ ")),I5,IF(F5="","",CONCATENATE(". ",J5)))</f>
        <v>0</v>
      </c>
      <c r="D5" s="11" t="s">
        <v>20</v>
      </c>
      <c r="E5" s="11" t="s">
        <v>21</v>
      </c>
      <c r="F5" s="11" t="s">
        <v>20</v>
      </c>
      <c r="G5" s="11" t="s">
        <v>20</v>
      </c>
      <c r="H5" s="11" t="s">
        <v>20</v>
      </c>
      <c r="I5" s="11">
        <f>CONCATENATE(IF(M5="","",CONCATENATE(M5,"_ ")),N5)</f>
        <v>0</v>
      </c>
      <c r="J5" s="11">
        <f>I5</f>
        <v>0</v>
      </c>
      <c r="K5" s="11" t="s">
        <v>20</v>
      </c>
      <c r="L5" s="11" t="s">
        <v>20</v>
      </c>
      <c r="M5" s="11" t="s">
        <v>20</v>
      </c>
      <c r="N5" s="11" t="s">
        <v>33</v>
      </c>
      <c r="O5" s="11" t="s">
        <v>20</v>
      </c>
      <c r="P5" s="11" t="s">
        <v>34</v>
      </c>
      <c r="Q5" s="11" t="s">
        <v>35</v>
      </c>
      <c r="R5" s="11" t="s">
        <v>24</v>
      </c>
      <c r="S5" s="11" t="s">
        <v>20</v>
      </c>
      <c r="T5" s="11" t="s">
        <v>20</v>
      </c>
    </row>
    <row r="6" spans="1:20" s="14" customFormat="1" ht="13.5" customHeight="1">
      <c r="A6" s="13"/>
      <c r="B6" s="13"/>
      <c r="C6" s="13"/>
      <c r="D6" s="13"/>
      <c r="E6" s="13"/>
      <c r="F6" s="13"/>
      <c r="G6" s="13"/>
      <c r="H6" s="13"/>
      <c r="I6" s="13"/>
      <c r="J6" s="13"/>
      <c r="K6" s="13"/>
      <c r="L6" s="13"/>
      <c r="M6" s="13"/>
      <c r="N6" s="13"/>
      <c r="O6" s="13"/>
      <c r="P6" s="13" t="s">
        <v>36</v>
      </c>
      <c r="Q6" s="13"/>
      <c r="R6" s="13"/>
      <c r="S6" s="13"/>
      <c r="T6"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T7"/>
  <sheetViews>
    <sheetView workbookViewId="0" topLeftCell="A1">
      <selection activeCell="A1" sqref="A1"/>
    </sheetView>
  </sheetViews>
  <sheetFormatPr defaultColWidth="9.14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12.00390625" style="0" customWidth="1"/>
    <col min="19" max="19" width="45.421875" style="0" customWidth="1"/>
    <col min="20" max="20" width="64.8515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37</v>
      </c>
      <c r="F2" s="5" t="s">
        <v>20</v>
      </c>
      <c r="G2" s="5" t="s">
        <v>20</v>
      </c>
      <c r="H2" s="5" t="s">
        <v>20</v>
      </c>
      <c r="I2" s="5" t="s">
        <v>20</v>
      </c>
      <c r="J2" s="5" t="s">
        <v>20</v>
      </c>
      <c r="K2" s="5" t="s">
        <v>20</v>
      </c>
      <c r="L2" s="5" t="s">
        <v>20</v>
      </c>
      <c r="M2" s="5" t="s">
        <v>20</v>
      </c>
      <c r="N2" s="5" t="s">
        <v>20</v>
      </c>
      <c r="O2" s="5" t="s">
        <v>20</v>
      </c>
      <c r="P2" s="5" t="s">
        <v>22</v>
      </c>
      <c r="Q2" s="5" t="s">
        <v>38</v>
      </c>
      <c r="R2" s="5" t="s">
        <v>24</v>
      </c>
      <c r="S2" s="5" t="s">
        <v>20</v>
      </c>
      <c r="T2" s="5" t="s">
        <v>20</v>
      </c>
    </row>
    <row r="3" spans="1:20" ht="13.5" customHeight="1">
      <c r="A3" s="6">
        <f aca="true" t="shared" si="0" ref="A3:A5">SUBSTITUTE(CONCATENATE(F3,G3,IF(H3="Identifier","ID",IF(AND(H3="Text",OR(F3&lt;&gt;"",G3&lt;&gt;"")),"",H3)),IF(AND(J3&lt;&gt;"Text",H3&lt;&gt;J3,NOT(AND(H3="URI",J3="Identifier")),NOT(AND(H3="UUID",J3="Identifier"))),IF(J3="Identifier","ID",J3),""))," ","")</f>
        <v>0</v>
      </c>
      <c r="B3" s="7" t="s">
        <v>25</v>
      </c>
      <c r="C3" s="8">
        <f aca="true" t="shared" si="1" ref="C3:C5">CONCATENATE(IF(D3="","",CONCATENATE(D3,"_ ")),E3,". ",IF(F3="","",CONCATENATE(F3,"_ ")),I3,IF(OR(F3&lt;&gt;"",I3&lt;&gt;J3),CONCATENATE(". ",J3),""))</f>
        <v>0</v>
      </c>
      <c r="D3" s="9" t="s">
        <v>20</v>
      </c>
      <c r="E3" s="9" t="s">
        <v>37</v>
      </c>
      <c r="F3" s="9" t="s">
        <v>20</v>
      </c>
      <c r="G3" s="9" t="s">
        <v>26</v>
      </c>
      <c r="H3" s="9" t="s">
        <v>27</v>
      </c>
      <c r="I3" s="10">
        <f aca="true" t="shared" si="2" ref="I3:I5">IF(G3&lt;&gt;"",CONCATENATE(G3," ",H3),H3)</f>
        <v>0</v>
      </c>
      <c r="J3" s="9" t="s">
        <v>27</v>
      </c>
      <c r="K3" s="9" t="s">
        <v>20</v>
      </c>
      <c r="L3" s="8">
        <f aca="true" t="shared" si="3" ref="L3:L5">IF(K3&lt;&gt;"",CONCATENATE(K3,"_ ",J3,". Type"),CONCATENATE(J3,". Type"))</f>
        <v>0</v>
      </c>
      <c r="M3" s="8" t="s">
        <v>20</v>
      </c>
      <c r="N3" s="8" t="s">
        <v>20</v>
      </c>
      <c r="O3" s="9" t="s">
        <v>20</v>
      </c>
      <c r="P3" s="8" t="s">
        <v>28</v>
      </c>
      <c r="Q3" s="9" t="s">
        <v>29</v>
      </c>
      <c r="R3" s="9" t="s">
        <v>24</v>
      </c>
      <c r="S3" s="9" t="s">
        <v>20</v>
      </c>
      <c r="T3" s="9" t="s">
        <v>20</v>
      </c>
    </row>
    <row r="4" spans="1:20" ht="13.5" customHeight="1">
      <c r="A4" s="6">
        <f t="shared" si="0"/>
        <v>0</v>
      </c>
      <c r="B4" s="7" t="s">
        <v>25</v>
      </c>
      <c r="C4" s="8">
        <f t="shared" si="1"/>
        <v>0</v>
      </c>
      <c r="D4" s="9" t="s">
        <v>20</v>
      </c>
      <c r="E4" s="9" t="s">
        <v>37</v>
      </c>
      <c r="F4" s="9" t="s">
        <v>20</v>
      </c>
      <c r="G4" s="9" t="s">
        <v>20</v>
      </c>
      <c r="H4" s="9" t="s">
        <v>27</v>
      </c>
      <c r="I4" s="10">
        <f t="shared" si="2"/>
        <v>0</v>
      </c>
      <c r="J4" s="9" t="s">
        <v>27</v>
      </c>
      <c r="K4" s="9" t="s">
        <v>20</v>
      </c>
      <c r="L4" s="8">
        <f t="shared" si="3"/>
        <v>0</v>
      </c>
      <c r="M4" s="8" t="s">
        <v>20</v>
      </c>
      <c r="N4" s="8" t="s">
        <v>20</v>
      </c>
      <c r="O4" s="9" t="s">
        <v>20</v>
      </c>
      <c r="P4" s="8" t="s">
        <v>28</v>
      </c>
      <c r="Q4" s="9" t="s">
        <v>39</v>
      </c>
      <c r="R4" s="9" t="s">
        <v>24</v>
      </c>
      <c r="S4" s="9" t="s">
        <v>40</v>
      </c>
      <c r="T4" s="9" t="s">
        <v>20</v>
      </c>
    </row>
    <row r="5" spans="1:20" ht="13.5" customHeight="1">
      <c r="A5" s="6">
        <f t="shared" si="0"/>
        <v>0</v>
      </c>
      <c r="B5" s="7" t="s">
        <v>25</v>
      </c>
      <c r="C5" s="8">
        <f t="shared" si="1"/>
        <v>0</v>
      </c>
      <c r="D5" s="9" t="s">
        <v>20</v>
      </c>
      <c r="E5" s="9" t="s">
        <v>37</v>
      </c>
      <c r="F5" s="9" t="s">
        <v>20</v>
      </c>
      <c r="G5" s="9" t="s">
        <v>30</v>
      </c>
      <c r="H5" s="9" t="s">
        <v>27</v>
      </c>
      <c r="I5" s="10">
        <f t="shared" si="2"/>
        <v>0</v>
      </c>
      <c r="J5" s="9" t="s">
        <v>27</v>
      </c>
      <c r="K5" s="9" t="s">
        <v>20</v>
      </c>
      <c r="L5" s="8">
        <f t="shared" si="3"/>
        <v>0</v>
      </c>
      <c r="M5" s="8" t="s">
        <v>20</v>
      </c>
      <c r="N5" s="8" t="s">
        <v>20</v>
      </c>
      <c r="O5" s="9" t="s">
        <v>20</v>
      </c>
      <c r="P5" s="8" t="s">
        <v>28</v>
      </c>
      <c r="Q5" s="9" t="s">
        <v>31</v>
      </c>
      <c r="R5" s="9" t="s">
        <v>24</v>
      </c>
      <c r="S5" s="9" t="s">
        <v>20</v>
      </c>
      <c r="T5" s="9" t="s">
        <v>20</v>
      </c>
    </row>
    <row r="6" spans="1:20" ht="13.5" customHeight="1">
      <c r="A6" s="11">
        <f>SUBSTITUTE(SUBSTITUTE(CONCATENATE(F6,IF(I6="Identifier","ID",I6))," ",""),"_","")</f>
        <v>0</v>
      </c>
      <c r="B6" s="12" t="s">
        <v>41</v>
      </c>
      <c r="C6" s="11">
        <f>CONCATENATE(IF(D6="","",CONCATENATE(D6,"_ ")),E6,". ",IF(F6="","",CONCATENATE(F6,"_ ")),I6,IF(F6="","",CONCATENATE(". ",J6)))</f>
        <v>0</v>
      </c>
      <c r="D6" s="11" t="s">
        <v>20</v>
      </c>
      <c r="E6" s="11" t="s">
        <v>37</v>
      </c>
      <c r="F6" s="11" t="s">
        <v>20</v>
      </c>
      <c r="G6" s="11" t="s">
        <v>20</v>
      </c>
      <c r="H6" s="11" t="s">
        <v>20</v>
      </c>
      <c r="I6" s="11">
        <f>CONCATENATE(IF(M6="","",CONCATENATE(M6,"_ ")),N6)</f>
        <v>0</v>
      </c>
      <c r="J6" s="11">
        <f>I6</f>
        <v>0</v>
      </c>
      <c r="K6" s="11" t="s">
        <v>20</v>
      </c>
      <c r="L6" s="11" t="s">
        <v>20</v>
      </c>
      <c r="M6" s="11" t="s">
        <v>20</v>
      </c>
      <c r="N6" s="11" t="s">
        <v>42</v>
      </c>
      <c r="O6" s="11" t="s">
        <v>20</v>
      </c>
      <c r="P6" s="11" t="s">
        <v>34</v>
      </c>
      <c r="Q6" s="11" t="s">
        <v>43</v>
      </c>
      <c r="R6" s="11" t="s">
        <v>24</v>
      </c>
      <c r="S6" s="11" t="s">
        <v>20</v>
      </c>
      <c r="T6" s="11" t="s">
        <v>20</v>
      </c>
    </row>
    <row r="7" spans="1:20" s="14" customFormat="1" ht="13.5" customHeight="1">
      <c r="A7" s="13"/>
      <c r="B7" s="13"/>
      <c r="C7" s="13"/>
      <c r="D7" s="13"/>
      <c r="E7" s="13"/>
      <c r="F7" s="13"/>
      <c r="G7" s="13"/>
      <c r="H7" s="13"/>
      <c r="I7" s="13"/>
      <c r="J7" s="13"/>
      <c r="K7" s="13"/>
      <c r="L7" s="13"/>
      <c r="M7" s="13"/>
      <c r="N7" s="13"/>
      <c r="O7" s="13"/>
      <c r="P7" s="13" t="s">
        <v>36</v>
      </c>
      <c r="Q7" s="13"/>
      <c r="R7" s="13"/>
      <c r="S7" s="13"/>
      <c r="T7"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3.xml><?xml version="1.0" encoding="utf-8"?>
<worksheet xmlns="http://schemas.openxmlformats.org/spreadsheetml/2006/main" xmlns:r="http://schemas.openxmlformats.org/officeDocument/2006/relationships">
  <dimension ref="A1:T29"/>
  <sheetViews>
    <sheetView workbookViewId="0" topLeftCell="A1">
      <selection activeCell="A1" sqref="A1"/>
    </sheetView>
  </sheetViews>
  <sheetFormatPr defaultColWidth="9.140625" defaultRowHeight="12.75"/>
  <cols>
    <col min="1" max="1" width="35.7109375" style="0" customWidth="1"/>
    <col min="2" max="2" width="10.57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12.00390625" style="0" customWidth="1"/>
    <col min="19" max="19" width="45.421875" style="0" customWidth="1"/>
    <col min="20" max="20" width="64.8515625" style="0" customWidth="1"/>
  </cols>
  <sheetData>
    <row r="1" spans="1:20"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row>
    <row r="2" spans="1:20" ht="13.5" customHeight="1">
      <c r="A2" s="4">
        <f>SUBSTITUTE(CONCATENATE(D2,E2)," ","")</f>
        <v>0</v>
      </c>
      <c r="B2" s="5" t="s">
        <v>20</v>
      </c>
      <c r="C2" s="4">
        <f>CONCATENATE(IF(D2="","",CONCATENATE(D2,"_ ")),E2,". Details")</f>
        <v>0</v>
      </c>
      <c r="D2" s="5" t="s">
        <v>20</v>
      </c>
      <c r="E2" s="5" t="s">
        <v>44</v>
      </c>
      <c r="F2" s="5" t="s">
        <v>20</v>
      </c>
      <c r="G2" s="5" t="s">
        <v>20</v>
      </c>
      <c r="H2" s="5" t="s">
        <v>20</v>
      </c>
      <c r="I2" s="5" t="s">
        <v>20</v>
      </c>
      <c r="J2" s="5" t="s">
        <v>20</v>
      </c>
      <c r="K2" s="5" t="s">
        <v>20</v>
      </c>
      <c r="L2" s="5" t="s">
        <v>20</v>
      </c>
      <c r="M2" s="5" t="s">
        <v>20</v>
      </c>
      <c r="N2" s="5" t="s">
        <v>20</v>
      </c>
      <c r="O2" s="5" t="s">
        <v>20</v>
      </c>
      <c r="P2" s="5" t="s">
        <v>22</v>
      </c>
      <c r="Q2" s="5" t="s">
        <v>45</v>
      </c>
      <c r="R2" s="5" t="s">
        <v>24</v>
      </c>
      <c r="S2" s="5" t="s">
        <v>20</v>
      </c>
      <c r="T2" s="5" t="s">
        <v>20</v>
      </c>
    </row>
    <row r="3" spans="1:20" ht="13.5" customHeight="1">
      <c r="A3" s="6">
        <f aca="true" t="shared" si="0" ref="A3:A7">SUBSTITUTE(CONCATENATE(F3,G3,IF(H3="Identifier","ID",IF(AND(H3="Text",OR(F3&lt;&gt;"",G3&lt;&gt;"")),"",H3)),IF(AND(J3&lt;&gt;"Text",H3&lt;&gt;J3,NOT(AND(H3="URI",J3="Identifier")),NOT(AND(H3="UUID",J3="Identifier"))),IF(J3="Identifier","ID",J3),""))," ","")</f>
        <v>0</v>
      </c>
      <c r="B3" s="7" t="s">
        <v>46</v>
      </c>
      <c r="C3" s="8">
        <f aca="true" t="shared" si="1" ref="C3:C7">CONCATENATE(IF(D3="","",CONCATENATE(D3,"_ ")),E3,". ",IF(F3="","",CONCATENATE(F3,"_ ")),I3,IF(OR(F3&lt;&gt;"",I3&lt;&gt;J3),CONCATENATE(". ",J3),""))</f>
        <v>0</v>
      </c>
      <c r="D3" s="9" t="s">
        <v>20</v>
      </c>
      <c r="E3" s="9" t="s">
        <v>44</v>
      </c>
      <c r="F3" s="9" t="s">
        <v>20</v>
      </c>
      <c r="G3" s="9" t="s">
        <v>20</v>
      </c>
      <c r="H3" s="9" t="s">
        <v>47</v>
      </c>
      <c r="I3" s="10">
        <f aca="true" t="shared" si="2" ref="I3:I7">IF(G3&lt;&gt;"",CONCATENATE(G3," ",H3),H3)</f>
        <v>0</v>
      </c>
      <c r="J3" s="9" t="s">
        <v>48</v>
      </c>
      <c r="K3" s="9" t="s">
        <v>20</v>
      </c>
      <c r="L3" s="8">
        <f aca="true" t="shared" si="3" ref="L3:L7">IF(K3&lt;&gt;"",CONCATENATE(K3,"_ ",J3,". Type"),CONCATENATE(J3,". Type"))</f>
        <v>0</v>
      </c>
      <c r="M3" s="8" t="s">
        <v>20</v>
      </c>
      <c r="N3" s="8" t="s">
        <v>20</v>
      </c>
      <c r="O3" s="9" t="s">
        <v>20</v>
      </c>
      <c r="P3" s="8" t="s">
        <v>28</v>
      </c>
      <c r="Q3" s="9" t="s">
        <v>49</v>
      </c>
      <c r="R3" s="9" t="s">
        <v>24</v>
      </c>
      <c r="S3" s="9" t="s">
        <v>20</v>
      </c>
      <c r="T3" s="9" t="s">
        <v>20</v>
      </c>
    </row>
    <row r="4" spans="1:20" ht="13.5" customHeight="1">
      <c r="A4" s="6">
        <f t="shared" si="0"/>
        <v>0</v>
      </c>
      <c r="B4" s="7" t="s">
        <v>46</v>
      </c>
      <c r="C4" s="8">
        <f t="shared" si="1"/>
        <v>0</v>
      </c>
      <c r="D4" s="9" t="s">
        <v>20</v>
      </c>
      <c r="E4" s="9" t="s">
        <v>44</v>
      </c>
      <c r="F4" s="9" t="s">
        <v>20</v>
      </c>
      <c r="G4" s="9" t="s">
        <v>20</v>
      </c>
      <c r="H4" s="9" t="s">
        <v>50</v>
      </c>
      <c r="I4" s="10">
        <f t="shared" si="2"/>
        <v>0</v>
      </c>
      <c r="J4" s="9" t="s">
        <v>51</v>
      </c>
      <c r="K4" s="9" t="s">
        <v>20</v>
      </c>
      <c r="L4" s="8">
        <f t="shared" si="3"/>
        <v>0</v>
      </c>
      <c r="M4" s="8" t="s">
        <v>20</v>
      </c>
      <c r="N4" s="8" t="s">
        <v>20</v>
      </c>
      <c r="O4" s="9" t="s">
        <v>20</v>
      </c>
      <c r="P4" s="8" t="s">
        <v>28</v>
      </c>
      <c r="Q4" s="9" t="s">
        <v>52</v>
      </c>
      <c r="R4" s="9" t="s">
        <v>24</v>
      </c>
      <c r="S4" s="9" t="s">
        <v>20</v>
      </c>
      <c r="T4" s="9" t="s">
        <v>20</v>
      </c>
    </row>
    <row r="5" spans="1:20" ht="13.5" customHeight="1">
      <c r="A5" s="6">
        <f t="shared" si="0"/>
        <v>0</v>
      </c>
      <c r="B5" s="7" t="s">
        <v>46</v>
      </c>
      <c r="C5" s="8">
        <f t="shared" si="1"/>
        <v>0</v>
      </c>
      <c r="D5" s="9" t="s">
        <v>20</v>
      </c>
      <c r="E5" s="9" t="s">
        <v>44</v>
      </c>
      <c r="F5" s="9" t="s">
        <v>20</v>
      </c>
      <c r="G5" s="9" t="s">
        <v>20</v>
      </c>
      <c r="H5" s="9" t="s">
        <v>53</v>
      </c>
      <c r="I5" s="10">
        <f t="shared" si="2"/>
        <v>0</v>
      </c>
      <c r="J5" s="9" t="s">
        <v>54</v>
      </c>
      <c r="K5" s="9" t="s">
        <v>20</v>
      </c>
      <c r="L5" s="8">
        <f t="shared" si="3"/>
        <v>0</v>
      </c>
      <c r="M5" s="8" t="s">
        <v>20</v>
      </c>
      <c r="N5" s="8" t="s">
        <v>20</v>
      </c>
      <c r="O5" s="9" t="s">
        <v>20</v>
      </c>
      <c r="P5" s="8" t="s">
        <v>28</v>
      </c>
      <c r="Q5" s="9" t="s">
        <v>55</v>
      </c>
      <c r="R5" s="9" t="s">
        <v>24</v>
      </c>
      <c r="S5" s="9" t="s">
        <v>20</v>
      </c>
      <c r="T5" s="9" t="s">
        <v>20</v>
      </c>
    </row>
    <row r="6" spans="1:20" ht="13.5" customHeight="1">
      <c r="A6" s="6">
        <f t="shared" si="0"/>
        <v>0</v>
      </c>
      <c r="B6" s="7" t="s">
        <v>46</v>
      </c>
      <c r="C6" s="8">
        <f t="shared" si="1"/>
        <v>0</v>
      </c>
      <c r="D6" s="9" t="s">
        <v>20</v>
      </c>
      <c r="E6" s="9" t="s">
        <v>44</v>
      </c>
      <c r="F6" s="9" t="s">
        <v>20</v>
      </c>
      <c r="G6" s="9" t="s">
        <v>20</v>
      </c>
      <c r="H6" s="9" t="s">
        <v>56</v>
      </c>
      <c r="I6" s="10">
        <f t="shared" si="2"/>
        <v>0</v>
      </c>
      <c r="J6" s="9" t="s">
        <v>54</v>
      </c>
      <c r="K6" s="9" t="s">
        <v>20</v>
      </c>
      <c r="L6" s="8">
        <f t="shared" si="3"/>
        <v>0</v>
      </c>
      <c r="M6" s="8" t="s">
        <v>20</v>
      </c>
      <c r="N6" s="8" t="s">
        <v>20</v>
      </c>
      <c r="O6" s="9" t="s">
        <v>20</v>
      </c>
      <c r="P6" s="8" t="s">
        <v>28</v>
      </c>
      <c r="Q6" s="9" t="s">
        <v>57</v>
      </c>
      <c r="R6" s="9" t="s">
        <v>24</v>
      </c>
      <c r="S6" s="9" t="s">
        <v>20</v>
      </c>
      <c r="T6" s="9" t="s">
        <v>20</v>
      </c>
    </row>
    <row r="7" spans="1:20" ht="13.5" customHeight="1">
      <c r="A7" s="6">
        <f t="shared" si="0"/>
        <v>0</v>
      </c>
      <c r="B7" s="7" t="s">
        <v>25</v>
      </c>
      <c r="C7" s="8">
        <f t="shared" si="1"/>
        <v>0</v>
      </c>
      <c r="D7" s="9" t="s">
        <v>20</v>
      </c>
      <c r="E7" s="9" t="s">
        <v>44</v>
      </c>
      <c r="F7" s="9" t="s">
        <v>20</v>
      </c>
      <c r="G7" s="9" t="s">
        <v>20</v>
      </c>
      <c r="H7" s="9" t="s">
        <v>58</v>
      </c>
      <c r="I7" s="10">
        <f t="shared" si="2"/>
        <v>0</v>
      </c>
      <c r="J7" s="9" t="s">
        <v>59</v>
      </c>
      <c r="K7" s="9" t="s">
        <v>20</v>
      </c>
      <c r="L7" s="8">
        <f t="shared" si="3"/>
        <v>0</v>
      </c>
      <c r="M7" s="8" t="s">
        <v>20</v>
      </c>
      <c r="N7" s="8" t="s">
        <v>20</v>
      </c>
      <c r="O7" s="9" t="s">
        <v>20</v>
      </c>
      <c r="P7" s="8" t="s">
        <v>28</v>
      </c>
      <c r="Q7" s="9" t="s">
        <v>60</v>
      </c>
      <c r="R7" s="9" t="s">
        <v>24</v>
      </c>
      <c r="S7" s="9" t="s">
        <v>20</v>
      </c>
      <c r="T7" s="9" t="s">
        <v>20</v>
      </c>
    </row>
    <row r="8" spans="1:20" ht="13.5" customHeight="1">
      <c r="A8" s="4">
        <f>SUBSTITUTE(CONCATENATE(D8,E8)," ","")</f>
        <v>0</v>
      </c>
      <c r="B8" s="5" t="s">
        <v>20</v>
      </c>
      <c r="C8" s="4">
        <f>CONCATENATE(IF(D8="","",CONCATENATE(D8,"_ ")),E8,". Details")</f>
        <v>0</v>
      </c>
      <c r="D8" s="5" t="s">
        <v>20</v>
      </c>
      <c r="E8" s="5" t="s">
        <v>61</v>
      </c>
      <c r="F8" s="5" t="s">
        <v>20</v>
      </c>
      <c r="G8" s="5" t="s">
        <v>20</v>
      </c>
      <c r="H8" s="5" t="s">
        <v>20</v>
      </c>
      <c r="I8" s="5" t="s">
        <v>20</v>
      </c>
      <c r="J8" s="5" t="s">
        <v>20</v>
      </c>
      <c r="K8" s="5" t="s">
        <v>20</v>
      </c>
      <c r="L8" s="5" t="s">
        <v>20</v>
      </c>
      <c r="M8" s="5" t="s">
        <v>20</v>
      </c>
      <c r="N8" s="5" t="s">
        <v>20</v>
      </c>
      <c r="O8" s="5" t="s">
        <v>20</v>
      </c>
      <c r="P8" s="5" t="s">
        <v>22</v>
      </c>
      <c r="Q8" s="5" t="s">
        <v>62</v>
      </c>
      <c r="R8" s="5" t="s">
        <v>24</v>
      </c>
      <c r="S8" s="5" t="s">
        <v>20</v>
      </c>
      <c r="T8" s="5" t="s">
        <v>20</v>
      </c>
    </row>
    <row r="9" spans="1:20" ht="13.5" customHeight="1">
      <c r="A9" s="6">
        <f aca="true" t="shared" si="4" ref="A9:A14">SUBSTITUTE(CONCATENATE(F9,G9,IF(H9="Identifier","ID",IF(AND(H9="Text",OR(F9&lt;&gt;"",G9&lt;&gt;"")),"",H9)),IF(AND(J9&lt;&gt;"Text",H9&lt;&gt;J9,NOT(AND(H9="URI",J9="Identifier")),NOT(AND(H9="UUID",J9="Identifier"))),IF(J9="Identifier","ID",J9),""))," ","")</f>
        <v>0</v>
      </c>
      <c r="B9" s="7" t="s">
        <v>25</v>
      </c>
      <c r="C9" s="8">
        <f aca="true" t="shared" si="5" ref="C9:C14">CONCATENATE(IF(D9="","",CONCATENATE(D9,"_ ")),E9,". ",IF(F9="","",CONCATENATE(F9,"_ ")),I9,IF(OR(F9&lt;&gt;"",I9&lt;&gt;J9),CONCATENATE(". ",J9),""))</f>
        <v>0</v>
      </c>
      <c r="D9" s="9" t="s">
        <v>20</v>
      </c>
      <c r="E9" s="9" t="s">
        <v>61</v>
      </c>
      <c r="F9" s="9" t="s">
        <v>20</v>
      </c>
      <c r="G9" s="9" t="s">
        <v>20</v>
      </c>
      <c r="H9" s="9" t="s">
        <v>63</v>
      </c>
      <c r="I9" s="10">
        <f aca="true" t="shared" si="6" ref="I9:I14">IF(G9&lt;&gt;"",CONCATENATE(G9," ",H9),H9)</f>
        <v>0</v>
      </c>
      <c r="J9" s="9" t="s">
        <v>27</v>
      </c>
      <c r="K9" s="9" t="s">
        <v>20</v>
      </c>
      <c r="L9" s="8">
        <f aca="true" t="shared" si="7" ref="L9:L14">IF(K9&lt;&gt;"",CONCATENATE(K9,"_ ",J9,". Type"),CONCATENATE(J9,". Type"))</f>
        <v>0</v>
      </c>
      <c r="M9" s="8" t="s">
        <v>20</v>
      </c>
      <c r="N9" s="8" t="s">
        <v>20</v>
      </c>
      <c r="O9" s="9" t="s">
        <v>20</v>
      </c>
      <c r="P9" s="8" t="s">
        <v>28</v>
      </c>
      <c r="Q9" s="9" t="s">
        <v>64</v>
      </c>
      <c r="R9" s="9" t="s">
        <v>24</v>
      </c>
      <c r="S9" s="9" t="s">
        <v>20</v>
      </c>
      <c r="T9" s="9" t="s">
        <v>20</v>
      </c>
    </row>
    <row r="10" spans="1:20" ht="13.5" customHeight="1">
      <c r="A10" s="6">
        <f t="shared" si="4"/>
        <v>0</v>
      </c>
      <c r="B10" s="7" t="s">
        <v>46</v>
      </c>
      <c r="C10" s="8">
        <f t="shared" si="5"/>
        <v>0</v>
      </c>
      <c r="D10" s="9" t="s">
        <v>20</v>
      </c>
      <c r="E10" s="9" t="s">
        <v>61</v>
      </c>
      <c r="F10" s="9" t="s">
        <v>20</v>
      </c>
      <c r="G10" s="9" t="s">
        <v>20</v>
      </c>
      <c r="H10" s="9" t="s">
        <v>50</v>
      </c>
      <c r="I10" s="10">
        <f t="shared" si="6"/>
        <v>0</v>
      </c>
      <c r="J10" s="9" t="s">
        <v>51</v>
      </c>
      <c r="K10" s="9" t="s">
        <v>20</v>
      </c>
      <c r="L10" s="8">
        <f t="shared" si="7"/>
        <v>0</v>
      </c>
      <c r="M10" s="8" t="s">
        <v>20</v>
      </c>
      <c r="N10" s="8" t="s">
        <v>20</v>
      </c>
      <c r="O10" s="9" t="s">
        <v>20</v>
      </c>
      <c r="P10" s="8" t="s">
        <v>28</v>
      </c>
      <c r="Q10" s="9" t="s">
        <v>65</v>
      </c>
      <c r="R10" s="9" t="s">
        <v>24</v>
      </c>
      <c r="S10" s="9" t="s">
        <v>20</v>
      </c>
      <c r="T10" s="9" t="s">
        <v>20</v>
      </c>
    </row>
    <row r="11" spans="1:20" ht="13.5" customHeight="1">
      <c r="A11" s="6">
        <f t="shared" si="4"/>
        <v>0</v>
      </c>
      <c r="B11" s="7" t="s">
        <v>46</v>
      </c>
      <c r="C11" s="8">
        <f t="shared" si="5"/>
        <v>0</v>
      </c>
      <c r="D11" s="9" t="s">
        <v>20</v>
      </c>
      <c r="E11" s="9" t="s">
        <v>61</v>
      </c>
      <c r="F11" s="9" t="s">
        <v>20</v>
      </c>
      <c r="G11" s="9" t="s">
        <v>20</v>
      </c>
      <c r="H11" s="9" t="s">
        <v>66</v>
      </c>
      <c r="I11" s="10">
        <f t="shared" si="6"/>
        <v>0</v>
      </c>
      <c r="J11" s="9" t="s">
        <v>51</v>
      </c>
      <c r="K11" s="9" t="s">
        <v>20</v>
      </c>
      <c r="L11" s="8">
        <f t="shared" si="7"/>
        <v>0</v>
      </c>
      <c r="M11" s="8" t="s">
        <v>20</v>
      </c>
      <c r="N11" s="8" t="s">
        <v>20</v>
      </c>
      <c r="O11" s="9" t="s">
        <v>20</v>
      </c>
      <c r="P11" s="8" t="s">
        <v>28</v>
      </c>
      <c r="Q11" s="9" t="s">
        <v>67</v>
      </c>
      <c r="R11" s="9" t="s">
        <v>24</v>
      </c>
      <c r="S11" s="9" t="s">
        <v>20</v>
      </c>
      <c r="T11" s="9" t="s">
        <v>20</v>
      </c>
    </row>
    <row r="12" spans="1:20" ht="13.5" customHeight="1">
      <c r="A12" s="6">
        <f t="shared" si="4"/>
        <v>0</v>
      </c>
      <c r="B12" s="7" t="s">
        <v>46</v>
      </c>
      <c r="C12" s="8">
        <f t="shared" si="5"/>
        <v>0</v>
      </c>
      <c r="D12" s="9" t="s">
        <v>20</v>
      </c>
      <c r="E12" s="9" t="s">
        <v>61</v>
      </c>
      <c r="F12" s="9" t="s">
        <v>20</v>
      </c>
      <c r="G12" s="9" t="s">
        <v>68</v>
      </c>
      <c r="H12" s="9" t="s">
        <v>69</v>
      </c>
      <c r="I12" s="10">
        <f t="shared" si="6"/>
        <v>0</v>
      </c>
      <c r="J12" s="9" t="s">
        <v>27</v>
      </c>
      <c r="K12" s="9" t="s">
        <v>20</v>
      </c>
      <c r="L12" s="8">
        <f t="shared" si="7"/>
        <v>0</v>
      </c>
      <c r="M12" s="8" t="s">
        <v>20</v>
      </c>
      <c r="N12" s="8" t="s">
        <v>20</v>
      </c>
      <c r="O12" s="9" t="s">
        <v>20</v>
      </c>
      <c r="P12" s="8" t="s">
        <v>28</v>
      </c>
      <c r="Q12" s="9" t="s">
        <v>70</v>
      </c>
      <c r="R12" s="9" t="s">
        <v>24</v>
      </c>
      <c r="S12" s="9" t="s">
        <v>20</v>
      </c>
      <c r="T12" s="9" t="s">
        <v>20</v>
      </c>
    </row>
    <row r="13" spans="1:20" ht="13.5" customHeight="1">
      <c r="A13" s="6">
        <f t="shared" si="4"/>
        <v>0</v>
      </c>
      <c r="B13" s="7" t="s">
        <v>46</v>
      </c>
      <c r="C13" s="8">
        <f t="shared" si="5"/>
        <v>0</v>
      </c>
      <c r="D13" s="9" t="s">
        <v>20</v>
      </c>
      <c r="E13" s="9" t="s">
        <v>61</v>
      </c>
      <c r="F13" s="9" t="s">
        <v>20</v>
      </c>
      <c r="G13" s="9" t="s">
        <v>20</v>
      </c>
      <c r="H13" s="9" t="s">
        <v>53</v>
      </c>
      <c r="I13" s="10">
        <f t="shared" si="6"/>
        <v>0</v>
      </c>
      <c r="J13" s="9" t="s">
        <v>54</v>
      </c>
      <c r="K13" s="9" t="s">
        <v>20</v>
      </c>
      <c r="L13" s="8">
        <f t="shared" si="7"/>
        <v>0</v>
      </c>
      <c r="M13" s="8" t="s">
        <v>20</v>
      </c>
      <c r="N13" s="8" t="s">
        <v>20</v>
      </c>
      <c r="O13" s="9" t="s">
        <v>20</v>
      </c>
      <c r="P13" s="8" t="s">
        <v>28</v>
      </c>
      <c r="Q13" s="9" t="s">
        <v>71</v>
      </c>
      <c r="R13" s="9" t="s">
        <v>24</v>
      </c>
      <c r="S13" s="9" t="s">
        <v>20</v>
      </c>
      <c r="T13" s="9" t="s">
        <v>20</v>
      </c>
    </row>
    <row r="14" spans="1:20" ht="13.5" customHeight="1">
      <c r="A14" s="6">
        <f t="shared" si="4"/>
        <v>0</v>
      </c>
      <c r="B14" s="7" t="s">
        <v>46</v>
      </c>
      <c r="C14" s="8">
        <f t="shared" si="5"/>
        <v>0</v>
      </c>
      <c r="D14" s="9" t="s">
        <v>20</v>
      </c>
      <c r="E14" s="9" t="s">
        <v>61</v>
      </c>
      <c r="F14" s="9" t="s">
        <v>20</v>
      </c>
      <c r="G14" s="9" t="s">
        <v>20</v>
      </c>
      <c r="H14" s="9" t="s">
        <v>56</v>
      </c>
      <c r="I14" s="10">
        <f t="shared" si="6"/>
        <v>0</v>
      </c>
      <c r="J14" s="9" t="s">
        <v>54</v>
      </c>
      <c r="K14" s="9" t="s">
        <v>20</v>
      </c>
      <c r="L14" s="8">
        <f t="shared" si="7"/>
        <v>0</v>
      </c>
      <c r="M14" s="8" t="s">
        <v>20</v>
      </c>
      <c r="N14" s="8" t="s">
        <v>20</v>
      </c>
      <c r="O14" s="9" t="s">
        <v>20</v>
      </c>
      <c r="P14" s="8" t="s">
        <v>28</v>
      </c>
      <c r="Q14" s="9" t="s">
        <v>72</v>
      </c>
      <c r="R14" s="9" t="s">
        <v>24</v>
      </c>
      <c r="S14" s="9" t="s">
        <v>20</v>
      </c>
      <c r="T14" s="9" t="s">
        <v>20</v>
      </c>
    </row>
    <row r="15" spans="1:20" ht="13.5" customHeight="1">
      <c r="A15" s="11">
        <f>SUBSTITUTE(SUBSTITUTE(CONCATENATE(F15,IF(I15="Identifier","ID",I15))," ",""),"_","")</f>
        <v>0</v>
      </c>
      <c r="B15" s="12" t="s">
        <v>32</v>
      </c>
      <c r="C15" s="11">
        <f>CONCATENATE(IF(D15="","",CONCATENATE(D15,"_ ")),E15,". ",IF(F15="","",CONCATENATE(F15,"_ ")),I15,IF(F15="","",CONCATENATE(". ",J15)))</f>
        <v>0</v>
      </c>
      <c r="D15" s="11" t="s">
        <v>20</v>
      </c>
      <c r="E15" s="11" t="s">
        <v>61</v>
      </c>
      <c r="F15" s="11" t="s">
        <v>20</v>
      </c>
      <c r="G15" s="11" t="s">
        <v>20</v>
      </c>
      <c r="H15" s="11" t="s">
        <v>20</v>
      </c>
      <c r="I15" s="11">
        <f>CONCATENATE(IF(M15="","",CONCATENATE(M15,"_ ")),N15)</f>
        <v>0</v>
      </c>
      <c r="J15" s="11">
        <f>I15</f>
        <v>0</v>
      </c>
      <c r="K15" s="11" t="s">
        <v>20</v>
      </c>
      <c r="L15" s="11" t="s">
        <v>20</v>
      </c>
      <c r="M15" s="11" t="s">
        <v>20</v>
      </c>
      <c r="N15" s="11" t="s">
        <v>44</v>
      </c>
      <c r="O15" s="11" t="s">
        <v>20</v>
      </c>
      <c r="P15" s="11" t="s">
        <v>34</v>
      </c>
      <c r="Q15" s="11" t="s">
        <v>73</v>
      </c>
      <c r="R15" s="11" t="s">
        <v>24</v>
      </c>
      <c r="S15" s="11" t="s">
        <v>20</v>
      </c>
      <c r="T15" s="11" t="s">
        <v>20</v>
      </c>
    </row>
    <row r="16" spans="1:20" ht="13.5" customHeight="1">
      <c r="A16" s="4">
        <f>SUBSTITUTE(CONCATENATE(D16,E16)," ","")</f>
        <v>0</v>
      </c>
      <c r="B16" s="5" t="s">
        <v>20</v>
      </c>
      <c r="C16" s="4">
        <f>CONCATENATE(IF(D16="","",CONCATENATE(D16,"_ ")),E16,". Details")</f>
        <v>0</v>
      </c>
      <c r="D16" s="5" t="s">
        <v>20</v>
      </c>
      <c r="E16" s="5" t="s">
        <v>74</v>
      </c>
      <c r="F16" s="5" t="s">
        <v>20</v>
      </c>
      <c r="G16" s="5" t="s">
        <v>20</v>
      </c>
      <c r="H16" s="5" t="s">
        <v>20</v>
      </c>
      <c r="I16" s="5" t="s">
        <v>20</v>
      </c>
      <c r="J16" s="5" t="s">
        <v>20</v>
      </c>
      <c r="K16" s="5" t="s">
        <v>20</v>
      </c>
      <c r="L16" s="5" t="s">
        <v>20</v>
      </c>
      <c r="M16" s="5" t="s">
        <v>20</v>
      </c>
      <c r="N16" s="5" t="s">
        <v>20</v>
      </c>
      <c r="O16" s="5" t="s">
        <v>20</v>
      </c>
      <c r="P16" s="5" t="s">
        <v>22</v>
      </c>
      <c r="Q16" s="5" t="s">
        <v>75</v>
      </c>
      <c r="R16" s="5" t="s">
        <v>24</v>
      </c>
      <c r="S16" s="5" t="s">
        <v>20</v>
      </c>
      <c r="T16" s="5" t="s">
        <v>20</v>
      </c>
    </row>
    <row r="17" spans="1:20" ht="13.5" customHeight="1">
      <c r="A17" s="6">
        <f aca="true" t="shared" si="8" ref="A17:A18">SUBSTITUTE(CONCATENATE(F17,G17,IF(H17="Identifier","ID",IF(AND(H17="Text",OR(F17&lt;&gt;"",G17&lt;&gt;"")),"",H17)),IF(AND(J17&lt;&gt;"Text",H17&lt;&gt;J17,NOT(AND(H17="URI",J17="Identifier")),NOT(AND(H17="UUID",J17="Identifier"))),IF(J17="Identifier","ID",J17),""))," ","")</f>
        <v>0</v>
      </c>
      <c r="B17" s="7" t="s">
        <v>25</v>
      </c>
      <c r="C17" s="8">
        <f aca="true" t="shared" si="9" ref="C17:C18">CONCATENATE(IF(D17="","",CONCATENATE(D17,"_ ")),E17,". ",IF(F17="","",CONCATENATE(F17,"_ ")),I17,IF(OR(F17&lt;&gt;"",I17&lt;&gt;J17),CONCATENATE(". ",J17),""))</f>
        <v>0</v>
      </c>
      <c r="D17" s="9" t="s">
        <v>20</v>
      </c>
      <c r="E17" s="9" t="s">
        <v>74</v>
      </c>
      <c r="F17" s="9" t="s">
        <v>20</v>
      </c>
      <c r="G17" s="9" t="s">
        <v>20</v>
      </c>
      <c r="H17" s="9" t="s">
        <v>27</v>
      </c>
      <c r="I17" s="10">
        <f aca="true" t="shared" si="10" ref="I17:I18">IF(G17&lt;&gt;"",CONCATENATE(G17," ",H17),H17)</f>
        <v>0</v>
      </c>
      <c r="J17" s="9" t="s">
        <v>27</v>
      </c>
      <c r="K17" s="9" t="s">
        <v>20</v>
      </c>
      <c r="L17" s="8">
        <f aca="true" t="shared" si="11" ref="L17:L18">IF(K17&lt;&gt;"",CONCATENATE(K17,"_ ",J17,". Type"),CONCATENATE(J17,". Type"))</f>
        <v>0</v>
      </c>
      <c r="M17" s="8" t="s">
        <v>20</v>
      </c>
      <c r="N17" s="8" t="s">
        <v>20</v>
      </c>
      <c r="O17" s="9" t="s">
        <v>20</v>
      </c>
      <c r="P17" s="8" t="s">
        <v>28</v>
      </c>
      <c r="Q17" s="9" t="s">
        <v>76</v>
      </c>
      <c r="R17" s="9" t="s">
        <v>24</v>
      </c>
      <c r="S17" s="9" t="s">
        <v>77</v>
      </c>
      <c r="T17" s="9" t="s">
        <v>20</v>
      </c>
    </row>
    <row r="18" spans="1:20" ht="13.5" customHeight="1">
      <c r="A18" s="6">
        <f t="shared" si="8"/>
        <v>0</v>
      </c>
      <c r="B18" s="7" t="s">
        <v>32</v>
      </c>
      <c r="C18" s="8">
        <f t="shared" si="9"/>
        <v>0</v>
      </c>
      <c r="D18" s="9" t="s">
        <v>20</v>
      </c>
      <c r="E18" s="9" t="s">
        <v>74</v>
      </c>
      <c r="F18" s="9" t="s">
        <v>20</v>
      </c>
      <c r="G18" s="9" t="s">
        <v>20</v>
      </c>
      <c r="H18" s="9" t="s">
        <v>78</v>
      </c>
      <c r="I18" s="10">
        <f t="shared" si="10"/>
        <v>0</v>
      </c>
      <c r="J18" s="9" t="s">
        <v>27</v>
      </c>
      <c r="K18" s="9" t="s">
        <v>20</v>
      </c>
      <c r="L18" s="8">
        <f t="shared" si="11"/>
        <v>0</v>
      </c>
      <c r="M18" s="8" t="s">
        <v>20</v>
      </c>
      <c r="N18" s="8" t="s">
        <v>20</v>
      </c>
      <c r="O18" s="9" t="s">
        <v>20</v>
      </c>
      <c r="P18" s="8" t="s">
        <v>28</v>
      </c>
      <c r="Q18" s="9" t="s">
        <v>79</v>
      </c>
      <c r="R18" s="9" t="s">
        <v>24</v>
      </c>
      <c r="S18" s="9" t="s">
        <v>20</v>
      </c>
      <c r="T18" s="9" t="s">
        <v>20</v>
      </c>
    </row>
    <row r="19" spans="1:20" ht="13.5" customHeight="1">
      <c r="A19" s="4">
        <f>SUBSTITUTE(CONCATENATE(D19,E19)," ","")</f>
        <v>0</v>
      </c>
      <c r="B19" s="5" t="s">
        <v>20</v>
      </c>
      <c r="C19" s="4">
        <f>CONCATENATE(IF(D19="","",CONCATENATE(D19,"_ ")),E19,". Details")</f>
        <v>0</v>
      </c>
      <c r="D19" s="5" t="s">
        <v>20</v>
      </c>
      <c r="E19" s="5" t="s">
        <v>42</v>
      </c>
      <c r="F19" s="5" t="s">
        <v>20</v>
      </c>
      <c r="G19" s="5" t="s">
        <v>20</v>
      </c>
      <c r="H19" s="5" t="s">
        <v>20</v>
      </c>
      <c r="I19" s="5" t="s">
        <v>20</v>
      </c>
      <c r="J19" s="5" t="s">
        <v>20</v>
      </c>
      <c r="K19" s="5" t="s">
        <v>20</v>
      </c>
      <c r="L19" s="5" t="s">
        <v>20</v>
      </c>
      <c r="M19" s="5" t="s">
        <v>20</v>
      </c>
      <c r="N19" s="5" t="s">
        <v>20</v>
      </c>
      <c r="O19" s="5" t="s">
        <v>20</v>
      </c>
      <c r="P19" s="5" t="s">
        <v>22</v>
      </c>
      <c r="Q19" s="5" t="s">
        <v>80</v>
      </c>
      <c r="R19" s="5" t="s">
        <v>24</v>
      </c>
      <c r="S19" s="5" t="s">
        <v>20</v>
      </c>
      <c r="T19" s="5" t="s">
        <v>20</v>
      </c>
    </row>
    <row r="20" spans="1:20" ht="13.5" customHeight="1">
      <c r="A20" s="11">
        <f aca="true" t="shared" si="12" ref="A20:A22">SUBSTITUTE(SUBSTITUTE(CONCATENATE(F20,IF(I20="Identifier","ID",I20))," ",""),"_","")</f>
        <v>0</v>
      </c>
      <c r="B20" s="12" t="s">
        <v>32</v>
      </c>
      <c r="C20" s="11">
        <f aca="true" t="shared" si="13" ref="C20:C22">CONCATENATE(IF(D20="","",CONCATENATE(D20,"_ ")),E20,". ",IF(F20="","",CONCATENATE(F20,"_ ")),I20,IF(F20="","",CONCATENATE(". ",J20)))</f>
        <v>0</v>
      </c>
      <c r="D20" s="11" t="s">
        <v>20</v>
      </c>
      <c r="E20" s="11" t="s">
        <v>42</v>
      </c>
      <c r="F20" s="11" t="s">
        <v>20</v>
      </c>
      <c r="G20" s="11" t="s">
        <v>20</v>
      </c>
      <c r="H20" s="11" t="s">
        <v>20</v>
      </c>
      <c r="I20" s="11">
        <f aca="true" t="shared" si="14" ref="I20:I22">CONCATENATE(IF(M20="","",CONCATENATE(M20,"_ ")),N20)</f>
        <v>0</v>
      </c>
      <c r="J20" s="11">
        <f aca="true" t="shared" si="15" ref="J20:J22">I20</f>
        <v>0</v>
      </c>
      <c r="K20" s="11" t="s">
        <v>20</v>
      </c>
      <c r="L20" s="11" t="s">
        <v>20</v>
      </c>
      <c r="M20" s="11" t="s">
        <v>20</v>
      </c>
      <c r="N20" s="11" t="s">
        <v>74</v>
      </c>
      <c r="O20" s="11" t="s">
        <v>20</v>
      </c>
      <c r="P20" s="11" t="s">
        <v>34</v>
      </c>
      <c r="Q20" s="11" t="s">
        <v>81</v>
      </c>
      <c r="R20" s="11" t="s">
        <v>24</v>
      </c>
      <c r="S20" s="11" t="s">
        <v>20</v>
      </c>
      <c r="T20" s="11" t="s">
        <v>20</v>
      </c>
    </row>
    <row r="21" spans="1:20" ht="13.5" customHeight="1">
      <c r="A21" s="11">
        <f t="shared" si="12"/>
        <v>0</v>
      </c>
      <c r="B21" s="12" t="s">
        <v>32</v>
      </c>
      <c r="C21" s="11">
        <f t="shared" si="13"/>
        <v>0</v>
      </c>
      <c r="D21" s="11" t="s">
        <v>20</v>
      </c>
      <c r="E21" s="11" t="s">
        <v>42</v>
      </c>
      <c r="F21" s="11" t="s">
        <v>20</v>
      </c>
      <c r="G21" s="11" t="s">
        <v>20</v>
      </c>
      <c r="H21" s="11" t="s">
        <v>20</v>
      </c>
      <c r="I21" s="11">
        <f t="shared" si="14"/>
        <v>0</v>
      </c>
      <c r="J21" s="11">
        <f t="shared" si="15"/>
        <v>0</v>
      </c>
      <c r="K21" s="11" t="s">
        <v>20</v>
      </c>
      <c r="L21" s="11" t="s">
        <v>20</v>
      </c>
      <c r="M21" s="11" t="s">
        <v>20</v>
      </c>
      <c r="N21" s="11" t="s">
        <v>61</v>
      </c>
      <c r="O21" s="11" t="s">
        <v>20</v>
      </c>
      <c r="P21" s="11" t="s">
        <v>34</v>
      </c>
      <c r="Q21" s="11" t="s">
        <v>82</v>
      </c>
      <c r="R21" s="11" t="s">
        <v>24</v>
      </c>
      <c r="S21" s="11" t="s">
        <v>20</v>
      </c>
      <c r="T21" s="11" t="s">
        <v>20</v>
      </c>
    </row>
    <row r="22" spans="1:20" ht="13.5" customHeight="1">
      <c r="A22" s="11">
        <f t="shared" si="12"/>
        <v>0</v>
      </c>
      <c r="B22" s="12" t="s">
        <v>46</v>
      </c>
      <c r="C22" s="11">
        <f t="shared" si="13"/>
        <v>0</v>
      </c>
      <c r="D22" s="11" t="s">
        <v>20</v>
      </c>
      <c r="E22" s="11" t="s">
        <v>42</v>
      </c>
      <c r="F22" s="11" t="s">
        <v>20</v>
      </c>
      <c r="G22" s="11" t="s">
        <v>20</v>
      </c>
      <c r="H22" s="11" t="s">
        <v>20</v>
      </c>
      <c r="I22" s="11">
        <f t="shared" si="14"/>
        <v>0</v>
      </c>
      <c r="J22" s="11">
        <f t="shared" si="15"/>
        <v>0</v>
      </c>
      <c r="K22" s="11" t="s">
        <v>20</v>
      </c>
      <c r="L22" s="11" t="s">
        <v>20</v>
      </c>
      <c r="M22" s="11" t="s">
        <v>20</v>
      </c>
      <c r="N22" s="11" t="s">
        <v>83</v>
      </c>
      <c r="O22" s="11" t="s">
        <v>20</v>
      </c>
      <c r="P22" s="11" t="s">
        <v>34</v>
      </c>
      <c r="Q22" s="11" t="s">
        <v>84</v>
      </c>
      <c r="R22" s="11" t="s">
        <v>24</v>
      </c>
      <c r="S22" s="11" t="s">
        <v>20</v>
      </c>
      <c r="T22" s="11" t="s">
        <v>20</v>
      </c>
    </row>
    <row r="23" spans="1:20" ht="13.5" customHeight="1">
      <c r="A23" s="4">
        <f>SUBSTITUTE(CONCATENATE(D23,E23)," ","")</f>
        <v>0</v>
      </c>
      <c r="B23" s="5" t="s">
        <v>20</v>
      </c>
      <c r="C23" s="4">
        <f>CONCATENATE(IF(D23="","",CONCATENATE(D23,"_ ")),E23,". Details")</f>
        <v>0</v>
      </c>
      <c r="D23" s="5" t="s">
        <v>20</v>
      </c>
      <c r="E23" s="5" t="s">
        <v>83</v>
      </c>
      <c r="F23" s="5" t="s">
        <v>20</v>
      </c>
      <c r="G23" s="5" t="s">
        <v>20</v>
      </c>
      <c r="H23" s="5" t="s">
        <v>20</v>
      </c>
      <c r="I23" s="5" t="s">
        <v>20</v>
      </c>
      <c r="J23" s="5" t="s">
        <v>20</v>
      </c>
      <c r="K23" s="5" t="s">
        <v>20</v>
      </c>
      <c r="L23" s="5" t="s">
        <v>20</v>
      </c>
      <c r="M23" s="5" t="s">
        <v>20</v>
      </c>
      <c r="N23" s="5" t="s">
        <v>20</v>
      </c>
      <c r="O23" s="5" t="s">
        <v>20</v>
      </c>
      <c r="P23" s="5" t="s">
        <v>22</v>
      </c>
      <c r="Q23" s="5" t="s">
        <v>85</v>
      </c>
      <c r="R23" s="5" t="s">
        <v>24</v>
      </c>
      <c r="S23" s="5" t="s">
        <v>20</v>
      </c>
      <c r="T23" s="5" t="s">
        <v>20</v>
      </c>
    </row>
    <row r="24" spans="1:20" ht="13.5" customHeight="1">
      <c r="A24" s="6">
        <f>SUBSTITUTE(CONCATENATE(F24,G24,IF(H24="Identifier","ID",IF(AND(H24="Text",OR(F24&lt;&gt;"",G24&lt;&gt;"")),"",H24)),IF(AND(J24&lt;&gt;"Text",H24&lt;&gt;J24,NOT(AND(H24="URI",J24="Identifier")),NOT(AND(H24="UUID",J24="Identifier"))),IF(J24="Identifier","ID",J24),""))," ","")</f>
        <v>0</v>
      </c>
      <c r="B24" s="7" t="s">
        <v>25</v>
      </c>
      <c r="C24" s="8">
        <f>CONCATENATE(IF(D24="","",CONCATENATE(D24,"_ ")),E24,". ",IF(F24="","",CONCATENATE(F24,"_ ")),I24,IF(OR(F24&lt;&gt;"",I24&lt;&gt;J24),CONCATENATE(". ",J24),""))</f>
        <v>0</v>
      </c>
      <c r="D24" s="9" t="s">
        <v>20</v>
      </c>
      <c r="E24" s="9" t="s">
        <v>83</v>
      </c>
      <c r="F24" s="9" t="s">
        <v>20</v>
      </c>
      <c r="G24" s="9" t="s">
        <v>86</v>
      </c>
      <c r="H24" s="9" t="s">
        <v>69</v>
      </c>
      <c r="I24" s="10">
        <f>IF(G24&lt;&gt;"",CONCATENATE(G24," ",H24),H24)</f>
        <v>0</v>
      </c>
      <c r="J24" s="9" t="s">
        <v>27</v>
      </c>
      <c r="K24" s="9" t="s">
        <v>20</v>
      </c>
      <c r="L24" s="8">
        <f>IF(K24&lt;&gt;"",CONCATENATE(K24,"_ ",J24,". Type"),CONCATENATE(J24,". Type"))</f>
        <v>0</v>
      </c>
      <c r="M24" s="8" t="s">
        <v>20</v>
      </c>
      <c r="N24" s="8" t="s">
        <v>20</v>
      </c>
      <c r="O24" s="9" t="s">
        <v>20</v>
      </c>
      <c r="P24" s="8" t="s">
        <v>28</v>
      </c>
      <c r="Q24" s="9" t="s">
        <v>87</v>
      </c>
      <c r="R24" s="9" t="s">
        <v>24</v>
      </c>
      <c r="S24" s="9" t="s">
        <v>20</v>
      </c>
      <c r="T24" s="9" t="s">
        <v>20</v>
      </c>
    </row>
    <row r="25" spans="1:20" ht="13.5" customHeight="1">
      <c r="A25" s="11">
        <f>SUBSTITUTE(SUBSTITUTE(CONCATENATE(F25,IF(I25="Identifier","ID",I25))," ",""),"_","")</f>
        <v>0</v>
      </c>
      <c r="B25" s="12" t="s">
        <v>32</v>
      </c>
      <c r="C25" s="11">
        <f>CONCATENATE(IF(D25="","",CONCATENATE(D25,"_ ")),E25,". ",IF(F25="","",CONCATENATE(F25,"_ ")),I25,IF(F25="","",CONCATENATE(". ",J25)))</f>
        <v>0</v>
      </c>
      <c r="D25" s="11" t="s">
        <v>20</v>
      </c>
      <c r="E25" s="11" t="s">
        <v>83</v>
      </c>
      <c r="F25" s="11" t="s">
        <v>20</v>
      </c>
      <c r="G25" s="11" t="s">
        <v>20</v>
      </c>
      <c r="H25" s="11" t="s">
        <v>20</v>
      </c>
      <c r="I25" s="11">
        <f>CONCATENATE(IF(M25="","",CONCATENATE(M25,"_ ")),N25)</f>
        <v>0</v>
      </c>
      <c r="J25" s="11">
        <f>I25</f>
        <v>0</v>
      </c>
      <c r="K25" s="11" t="s">
        <v>20</v>
      </c>
      <c r="L25" s="11" t="s">
        <v>20</v>
      </c>
      <c r="M25" s="11" t="s">
        <v>20</v>
      </c>
      <c r="N25" s="11" t="s">
        <v>44</v>
      </c>
      <c r="O25" s="11" t="s">
        <v>20</v>
      </c>
      <c r="P25" s="11" t="s">
        <v>34</v>
      </c>
      <c r="Q25" s="11" t="s">
        <v>88</v>
      </c>
      <c r="R25" s="11" t="s">
        <v>24</v>
      </c>
      <c r="S25" s="11" t="s">
        <v>20</v>
      </c>
      <c r="T25" s="11" t="s">
        <v>20</v>
      </c>
    </row>
    <row r="26" spans="1:20" ht="13.5" customHeight="1">
      <c r="A26" s="4">
        <f>SUBSTITUTE(CONCATENATE(D26,E26)," ","")</f>
        <v>0</v>
      </c>
      <c r="B26" s="5" t="s">
        <v>20</v>
      </c>
      <c r="C26" s="4">
        <f>CONCATENATE(IF(D26="","",CONCATENATE(D26,"_ ")),E26,". Details")</f>
        <v>0</v>
      </c>
      <c r="D26" s="5" t="s">
        <v>20</v>
      </c>
      <c r="E26" s="5" t="s">
        <v>33</v>
      </c>
      <c r="F26" s="5" t="s">
        <v>20</v>
      </c>
      <c r="G26" s="5" t="s">
        <v>20</v>
      </c>
      <c r="H26" s="5" t="s">
        <v>20</v>
      </c>
      <c r="I26" s="5" t="s">
        <v>20</v>
      </c>
      <c r="J26" s="5" t="s">
        <v>20</v>
      </c>
      <c r="K26" s="5" t="s">
        <v>20</v>
      </c>
      <c r="L26" s="5" t="s">
        <v>20</v>
      </c>
      <c r="M26" s="5" t="s">
        <v>20</v>
      </c>
      <c r="N26" s="5" t="s">
        <v>20</v>
      </c>
      <c r="O26" s="5" t="s">
        <v>20</v>
      </c>
      <c r="P26" s="5" t="s">
        <v>22</v>
      </c>
      <c r="Q26" s="5" t="s">
        <v>89</v>
      </c>
      <c r="R26" s="5" t="s">
        <v>24</v>
      </c>
      <c r="S26" s="5" t="s">
        <v>20</v>
      </c>
      <c r="T26" s="5" t="s">
        <v>20</v>
      </c>
    </row>
    <row r="27" spans="1:20" ht="13.5" customHeight="1">
      <c r="A27" s="6">
        <f>SUBSTITUTE(CONCATENATE(F27,G27,IF(H27="Identifier","ID",IF(AND(H27="Text",OR(F27&lt;&gt;"",G27&lt;&gt;"")),"",H27)),IF(AND(J27&lt;&gt;"Text",H27&lt;&gt;J27,NOT(AND(H27="URI",J27="Identifier")),NOT(AND(H27="UUID",J27="Identifier"))),IF(J27="Identifier","ID",J27),""))," ","")</f>
        <v>0</v>
      </c>
      <c r="B27" s="7" t="s">
        <v>25</v>
      </c>
      <c r="C27" s="8">
        <f>CONCATENATE(IF(D27="","",CONCATENATE(D27,"_ ")),E27,". ",IF(F27="","",CONCATENATE(F27,"_ ")),I27,IF(OR(F27&lt;&gt;"",I27&lt;&gt;J27),CONCATENATE(". ",J27),""))</f>
        <v>0</v>
      </c>
      <c r="D27" s="9" t="s">
        <v>20</v>
      </c>
      <c r="E27" s="9" t="s">
        <v>33</v>
      </c>
      <c r="F27" s="9" t="s">
        <v>20</v>
      </c>
      <c r="G27" s="9" t="s">
        <v>20</v>
      </c>
      <c r="H27" s="9" t="s">
        <v>27</v>
      </c>
      <c r="I27" s="10">
        <f>IF(G27&lt;&gt;"",CONCATENATE(G27," ",H27),H27)</f>
        <v>0</v>
      </c>
      <c r="J27" s="9" t="s">
        <v>27</v>
      </c>
      <c r="K27" s="9" t="s">
        <v>20</v>
      </c>
      <c r="L27" s="8">
        <f>IF(K27&lt;&gt;"",CONCATENATE(K27,"_ ",J27,". Type"),CONCATENATE(J27,". Type"))</f>
        <v>0</v>
      </c>
      <c r="M27" s="8" t="s">
        <v>20</v>
      </c>
      <c r="N27" s="8" t="s">
        <v>20</v>
      </c>
      <c r="O27" s="9" t="s">
        <v>20</v>
      </c>
      <c r="P27" s="8" t="s">
        <v>28</v>
      </c>
      <c r="Q27" s="9" t="s">
        <v>39</v>
      </c>
      <c r="R27" s="9" t="s">
        <v>24</v>
      </c>
      <c r="S27" s="9" t="s">
        <v>40</v>
      </c>
      <c r="T27" s="9" t="s">
        <v>20</v>
      </c>
    </row>
    <row r="28" spans="1:20" ht="13.5" customHeight="1">
      <c r="A28" s="11">
        <f>SUBSTITUTE(SUBSTITUTE(CONCATENATE(F28,IF(I28="Identifier","ID",I28))," ",""),"_","")</f>
        <v>0</v>
      </c>
      <c r="B28" s="12" t="s">
        <v>32</v>
      </c>
      <c r="C28" s="11">
        <f>CONCATENATE(IF(D28="","",CONCATENATE(D28,"_ ")),E28,". ",IF(F28="","",CONCATENATE(F28,"_ ")),I28,IF(F28="","",CONCATENATE(". ",J28)))</f>
        <v>0</v>
      </c>
      <c r="D28" s="11" t="s">
        <v>20</v>
      </c>
      <c r="E28" s="11" t="s">
        <v>33</v>
      </c>
      <c r="F28" s="11" t="s">
        <v>20</v>
      </c>
      <c r="G28" s="11" t="s">
        <v>20</v>
      </c>
      <c r="H28" s="11" t="s">
        <v>20</v>
      </c>
      <c r="I28" s="11">
        <f>CONCATENATE(IF(M28="","",CONCATENATE(M28,"_ ")),N28)</f>
        <v>0</v>
      </c>
      <c r="J28" s="11">
        <f>I28</f>
        <v>0</v>
      </c>
      <c r="K28" s="11" t="s">
        <v>20</v>
      </c>
      <c r="L28" s="11" t="s">
        <v>20</v>
      </c>
      <c r="M28" s="11" t="s">
        <v>20</v>
      </c>
      <c r="N28" s="11" t="s">
        <v>74</v>
      </c>
      <c r="O28" s="11" t="s">
        <v>20</v>
      </c>
      <c r="P28" s="11" t="s">
        <v>34</v>
      </c>
      <c r="Q28" s="11" t="s">
        <v>81</v>
      </c>
      <c r="R28" s="11" t="s">
        <v>24</v>
      </c>
      <c r="S28" s="11" t="s">
        <v>20</v>
      </c>
      <c r="T28" s="11" t="s">
        <v>20</v>
      </c>
    </row>
    <row r="29" spans="1:20" s="14" customFormat="1" ht="13.5" customHeight="1">
      <c r="A29" s="13"/>
      <c r="B29" s="13"/>
      <c r="C29" s="13"/>
      <c r="D29" s="13"/>
      <c r="E29" s="13"/>
      <c r="F29" s="13"/>
      <c r="G29" s="13"/>
      <c r="H29" s="13"/>
      <c r="I29" s="13"/>
      <c r="J29" s="13"/>
      <c r="K29" s="13"/>
      <c r="L29" s="13"/>
      <c r="M29" s="13"/>
      <c r="N29" s="13"/>
      <c r="O29" s="13"/>
      <c r="P29" s="13" t="s">
        <v>36</v>
      </c>
      <c r="Q29" s="13"/>
      <c r="R29" s="13"/>
      <c r="S29" s="13"/>
      <c r="T29" s="13"/>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2017-11-01T13:29:16Z</dcterms:modified>
  <cp:category/>
  <cp:version/>
  <cp:contentType/>
  <cp:contentStatus/>
  <cp:revision>83</cp:revision>
</cp:coreProperties>
</file>